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abur.EXAGRID\Desktop\"/>
    </mc:Choice>
  </mc:AlternateContent>
  <xr:revisionPtr revIDLastSave="0" documentId="13_ncr:1_{3C50A903-F1AF-4438-9C7C-C1D076D772EC}" xr6:coauthVersionLast="36" xr6:coauthVersionMax="36" xr10:uidLastSave="{00000000-0000-0000-0000-000000000000}"/>
  <bookViews>
    <workbookView xWindow="360" yWindow="45" windowWidth="15315" windowHeight="9015" xr2:uid="{00000000-000D-0000-FFFF-FFFF00000000}"/>
  </bookViews>
  <sheets>
    <sheet name="MS ITS EPL Pricing" sheetId="3" r:id="rId1"/>
    <sheet name="NYS Pricing Renewals" sheetId="4" state="hidden" r:id="rId2"/>
  </sheets>
  <definedNames>
    <definedName name="_xlnm.Print_Area" localSheetId="0">'MS ITS EPL Pricing'!$A$1:$I$46</definedName>
    <definedName name="_xlnm.Print_Area" localSheetId="1">'NYS Pricing Renewals'!$A$1:$F$77</definedName>
  </definedNames>
  <calcPr calcId="191029"/>
</workbook>
</file>

<file path=xl/calcChain.xml><?xml version="1.0" encoding="utf-8"?>
<calcChain xmlns="http://schemas.openxmlformats.org/spreadsheetml/2006/main">
  <c r="M33" i="3" l="1"/>
  <c r="M32" i="3"/>
  <c r="M31" i="3"/>
  <c r="M30" i="3"/>
  <c r="M29" i="3"/>
  <c r="M28" i="3"/>
  <c r="M27" i="3"/>
  <c r="M26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K33" i="3"/>
  <c r="K32" i="3"/>
  <c r="K31" i="3"/>
  <c r="K30" i="3"/>
  <c r="K29" i="3"/>
  <c r="K28" i="3"/>
  <c r="K27" i="3"/>
  <c r="K26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E21" i="3" l="1"/>
  <c r="I21" i="3" s="1"/>
  <c r="E22" i="3"/>
  <c r="I22" i="3" s="1"/>
  <c r="G22" i="3" l="1"/>
  <c r="G21" i="3"/>
  <c r="E33" i="3"/>
  <c r="E32" i="3"/>
  <c r="E31" i="3"/>
  <c r="E30" i="3"/>
  <c r="E29" i="3"/>
  <c r="E28" i="3"/>
  <c r="E27" i="3"/>
  <c r="E26" i="3"/>
  <c r="E24" i="3"/>
  <c r="E23" i="3"/>
  <c r="E20" i="3"/>
  <c r="E19" i="3"/>
  <c r="E18" i="3"/>
  <c r="E17" i="3"/>
  <c r="E16" i="3"/>
  <c r="E15" i="3"/>
  <c r="E14" i="3"/>
  <c r="E13" i="3"/>
  <c r="E12" i="3"/>
  <c r="E11" i="3"/>
  <c r="E10" i="3"/>
  <c r="E9" i="3"/>
  <c r="I9" i="3" s="1"/>
  <c r="B11" i="4" l="1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10" i="4"/>
  <c r="D29" i="4"/>
  <c r="F30" i="4"/>
  <c r="F31" i="4"/>
  <c r="F32" i="4"/>
  <c r="D33" i="4"/>
  <c r="D34" i="4"/>
  <c r="D32" i="4" l="1"/>
  <c r="D31" i="4"/>
  <c r="F34" i="4"/>
  <c r="F33" i="4"/>
  <c r="D30" i="4"/>
  <c r="F29" i="4"/>
  <c r="G27" i="3"/>
  <c r="D44" i="4" s="1"/>
  <c r="I28" i="3"/>
  <c r="F45" i="4" s="1"/>
  <c r="I29" i="3"/>
  <c r="F46" i="4" s="1"/>
  <c r="I30" i="3"/>
  <c r="F47" i="4" s="1"/>
  <c r="G31" i="3"/>
  <c r="D48" i="4" s="1"/>
  <c r="G32" i="3"/>
  <c r="D49" i="4" s="1"/>
  <c r="G33" i="3"/>
  <c r="D50" i="4" s="1"/>
  <c r="F51" i="4"/>
  <c r="D52" i="4"/>
  <c r="F53" i="4"/>
  <c r="D54" i="4"/>
  <c r="D55" i="4"/>
  <c r="F56" i="4"/>
  <c r="D57" i="4"/>
  <c r="I26" i="3"/>
  <c r="F43" i="4" s="1"/>
  <c r="G24" i="3"/>
  <c r="D39" i="4" s="1"/>
  <c r="F40" i="4"/>
  <c r="I10" i="3"/>
  <c r="F12" i="4" s="1"/>
  <c r="D28" i="4"/>
  <c r="D61" i="4"/>
  <c r="I20" i="3"/>
  <c r="F37" i="4" s="1"/>
  <c r="I23" i="3"/>
  <c r="F38" i="4" s="1"/>
  <c r="D10" i="4"/>
  <c r="G11" i="3"/>
  <c r="D13" i="4" s="1"/>
  <c r="F27" i="4"/>
  <c r="D60" i="4"/>
  <c r="D26" i="4"/>
  <c r="D59" i="4"/>
  <c r="D25" i="4"/>
  <c r="D58" i="4"/>
  <c r="D24" i="4"/>
  <c r="F23" i="4"/>
  <c r="F22" i="4"/>
  <c r="F21" i="4"/>
  <c r="F20" i="4"/>
  <c r="I17" i="3"/>
  <c r="F19" i="4" s="1"/>
  <c r="G16" i="3"/>
  <c r="D18" i="4" s="1"/>
  <c r="G15" i="3"/>
  <c r="D17" i="4" s="1"/>
  <c r="I14" i="3"/>
  <c r="F16" i="4" s="1"/>
  <c r="G13" i="3"/>
  <c r="D15" i="4" s="1"/>
  <c r="I12" i="3"/>
  <c r="F14" i="4" s="1"/>
  <c r="F11" i="4"/>
  <c r="I19" i="3"/>
  <c r="F36" i="4" s="1"/>
  <c r="I18" i="3"/>
  <c r="F35" i="4" s="1"/>
  <c r="F26" i="4"/>
  <c r="I33" i="3"/>
  <c r="F50" i="4" s="1"/>
  <c r="F58" i="4"/>
  <c r="F59" i="4"/>
  <c r="F60" i="4"/>
  <c r="F25" i="4"/>
  <c r="F57" i="4"/>
  <c r="F61" i="4"/>
  <c r="F54" i="4"/>
  <c r="D67" i="4"/>
  <c r="F67" i="4"/>
  <c r="G14" i="3" l="1"/>
  <c r="D16" i="4" s="1"/>
  <c r="G29" i="3"/>
  <c r="D46" i="4" s="1"/>
  <c r="G26" i="3"/>
  <c r="D43" i="4" s="1"/>
  <c r="D22" i="4"/>
  <c r="I15" i="3"/>
  <c r="F17" i="4" s="1"/>
  <c r="G17" i="3"/>
  <c r="D19" i="4" s="1"/>
  <c r="G10" i="3"/>
  <c r="D12" i="4" s="1"/>
  <c r="I13" i="3"/>
  <c r="F15" i="4" s="1"/>
  <c r="G19" i="3"/>
  <c r="D36" i="4" s="1"/>
  <c r="G12" i="3"/>
  <c r="D14" i="4" s="1"/>
  <c r="D23" i="4"/>
  <c r="F10" i="4"/>
  <c r="I11" i="3"/>
  <c r="F13" i="4" s="1"/>
  <c r="I16" i="3"/>
  <c r="F18" i="4" s="1"/>
  <c r="F24" i="4"/>
  <c r="D21" i="4"/>
  <c r="I24" i="3"/>
  <c r="F39" i="4" s="1"/>
  <c r="G20" i="3"/>
  <c r="D37" i="4" s="1"/>
  <c r="D40" i="4"/>
  <c r="D56" i="4"/>
  <c r="D53" i="4"/>
  <c r="I32" i="3"/>
  <c r="F49" i="4" s="1"/>
  <c r="G28" i="3"/>
  <c r="D45" i="4" s="1"/>
  <c r="I27" i="3"/>
  <c r="F44" i="4" s="1"/>
  <c r="I31" i="3"/>
  <c r="F48" i="4" s="1"/>
  <c r="F52" i="4"/>
  <c r="G23" i="3"/>
  <c r="D38" i="4" s="1"/>
  <c r="D20" i="4"/>
  <c r="D27" i="4"/>
  <c r="G18" i="3"/>
  <c r="D35" i="4" s="1"/>
  <c r="D51" i="4"/>
  <c r="G30" i="3"/>
  <c r="D47" i="4" s="1"/>
  <c r="F28" i="4"/>
  <c r="F55" i="4"/>
  <c r="G9" i="3"/>
  <c r="D11" i="4" s="1"/>
</calcChain>
</file>

<file path=xl/sharedStrings.xml><?xml version="1.0" encoding="utf-8"?>
<sst xmlns="http://schemas.openxmlformats.org/spreadsheetml/2006/main" count="340" uniqueCount="269">
  <si>
    <t>EX2-1TBSS1YR-MS-P-RNWL</t>
  </si>
  <si>
    <t>EX2-2TBSS1YR-MS-P-RNWL</t>
  </si>
  <si>
    <t>EX2-3TBSS1YR-MS-P-RNWL</t>
  </si>
  <si>
    <t>EX2-4TBSS1YR-MS-P-RNWL</t>
  </si>
  <si>
    <t>EX2-5TBSS1YR-MS-P-RNWL</t>
  </si>
  <si>
    <t>EX2-10TBSS1YR-MS-P-RNWL</t>
  </si>
  <si>
    <t>EX2-10TBSS1YR-MS-S</t>
  </si>
  <si>
    <t>EX2-10TBSS1YR-MS-P</t>
  </si>
  <si>
    <t>EX2-1TBSS1YR-MS-S-RNWL</t>
  </si>
  <si>
    <t>EX2-2TBSS1YR-MS-S-RNWL</t>
  </si>
  <si>
    <t>EX2-3TBSS1YR-MS-S-RNWL</t>
  </si>
  <si>
    <t>EX2-4TBSS1YR-MS-S-RNWL</t>
  </si>
  <si>
    <t>EX2-5TBSS1YR-MS-S-RNWL</t>
  </si>
  <si>
    <t>EX2-10TBSS1YR-MS-S-RNWL</t>
  </si>
  <si>
    <t>ExaGrid List</t>
  </si>
  <si>
    <t>Discount</t>
  </si>
  <si>
    <t>Single Site System</t>
  </si>
  <si>
    <t>1 TB of Customer Data</t>
  </si>
  <si>
    <t>2 TB of Customer Data</t>
  </si>
  <si>
    <t>3 TB of Customer Data</t>
  </si>
  <si>
    <t>4 TB of Customer Data</t>
  </si>
  <si>
    <t>5 TB of Customer Data</t>
  </si>
  <si>
    <t>10 TB of Customer Data</t>
  </si>
  <si>
    <t xml:space="preserve"> </t>
  </si>
  <si>
    <t>Two Site System</t>
  </si>
  <si>
    <t>Maintenance and Support</t>
  </si>
  <si>
    <t>Note: Maintenance and support is calculated and paid as a percentage of the actual price paid for the system (paid up-front, yearly)</t>
  </si>
  <si>
    <t>Point releases</t>
  </si>
  <si>
    <t>Full version releases</t>
  </si>
  <si>
    <t>Phone support (5x8)- 2 hour business day response</t>
  </si>
  <si>
    <t>Email support (5x8) - 2 hour business day response</t>
  </si>
  <si>
    <t>Alert notification and remote reconciliation</t>
  </si>
  <si>
    <t>HW repair: replacement part shipped for next business day delivery (customer replace)</t>
  </si>
  <si>
    <t>EX2-10G-2PA2YR-MS-S-RNWL</t>
  </si>
  <si>
    <t>EX2-10G-2PU2YR-MS-S-RNWL</t>
  </si>
  <si>
    <t>EX2-10G-2PA1YR-MS-P-RNWL</t>
  </si>
  <si>
    <t>EX2-10G-2PU1YR-MS-P-RNWL</t>
  </si>
  <si>
    <t>Part #</t>
  </si>
  <si>
    <t>EX2-1TB-S1</t>
  </si>
  <si>
    <t>EX2-2TB-S1</t>
  </si>
  <si>
    <t>EX2-3TB-S1</t>
  </si>
  <si>
    <t>EX2-4TB-S1</t>
  </si>
  <si>
    <t>EX2-5TB-S1</t>
  </si>
  <si>
    <t>EX2-10TB-S1</t>
  </si>
  <si>
    <t>Maintenance and Support Renewal Pricing</t>
  </si>
  <si>
    <t>EX2-10S-2PA</t>
  </si>
  <si>
    <t>EX2-10S-2PU</t>
  </si>
  <si>
    <t>EX2-10S-2PA1YR-MS-S-RNWL</t>
  </si>
  <si>
    <t>EX2-10S-2PU1YR-MS-S-RNWL</t>
  </si>
  <si>
    <t>EX2-10S-2PA1YR-MS-P-RNWL</t>
  </si>
  <si>
    <t>EX2-10S-2PU1YR-MS-P-RNWL</t>
  </si>
  <si>
    <t>EX2-7TB-S1</t>
  </si>
  <si>
    <t>7 TB of Customer Data</t>
  </si>
  <si>
    <t>EX2-13TB-S1</t>
  </si>
  <si>
    <t>13 TB of Customer Data</t>
  </si>
  <si>
    <t>EX2-21TB-S1</t>
  </si>
  <si>
    <t>21 TB of Customer Data</t>
  </si>
  <si>
    <t>EX2-26TB-S1</t>
  </si>
  <si>
    <t>26 TB of Customer Data</t>
  </si>
  <si>
    <t>EX2-34TB-S1</t>
  </si>
  <si>
    <t>34 TB of Customer Data</t>
  </si>
  <si>
    <t>EX2-42TB-S1</t>
  </si>
  <si>
    <t>42 TB of Customer Data</t>
  </si>
  <si>
    <t>EX2-63TB-S1</t>
  </si>
  <si>
    <t>63 TB of Customer Data</t>
  </si>
  <si>
    <t>EX2-84TB-S1</t>
  </si>
  <si>
    <t>84 TB of Customer Data</t>
  </si>
  <si>
    <t>EX2-105TB-S1</t>
  </si>
  <si>
    <t>105 TB of Customer Data</t>
  </si>
  <si>
    <t>EX2-126TB-S1</t>
  </si>
  <si>
    <t>126 TB of Customer Data</t>
  </si>
  <si>
    <t>EX2-147TB-S1</t>
  </si>
  <si>
    <t>147 TB of Customer Data</t>
  </si>
  <si>
    <t>EX2-168TB-S1</t>
  </si>
  <si>
    <t>168 TB of Customer Data</t>
  </si>
  <si>
    <t>EX2-189TB-S1</t>
  </si>
  <si>
    <t>EX2-210TB-S1</t>
  </si>
  <si>
    <t>189 TB of Customer Data</t>
  </si>
  <si>
    <t>210 TB of Customer Data</t>
  </si>
  <si>
    <t>EX2-7TBSS1YR-MS-S-RNWL</t>
  </si>
  <si>
    <t>EX2-13TBSS1YR-MS-S-RNWL</t>
  </si>
  <si>
    <t>EX2-21TBSS1YR-MS-S-RNWL</t>
  </si>
  <si>
    <t>EX2-26TBSS1YR-MS-S-RNWL</t>
  </si>
  <si>
    <t>EX2-34TBSS1YR-MS-S-RNWL</t>
  </si>
  <si>
    <t>EX2-42TBSS1YR-MS-S-RNWL</t>
  </si>
  <si>
    <t>EX2-63TBSS1YR-MS-S-RNWL</t>
  </si>
  <si>
    <t>EX2-84TBSS1YR-MS-S-RNWL</t>
  </si>
  <si>
    <t>EX2-105TBSS1YR-MS-S-RNWL</t>
  </si>
  <si>
    <t>EX2-126TBSS1YR-MS-S-RNWL</t>
  </si>
  <si>
    <t>EX2-147TBSS1YR-MS-S-RNWL</t>
  </si>
  <si>
    <t>EX2-168TBSS1YR-MS-S-RNWL</t>
  </si>
  <si>
    <t>EX2-189TBSS1YR-MS-S-RNWL</t>
  </si>
  <si>
    <t>EX2-210TBSS1YR-MS-S-RNWL</t>
  </si>
  <si>
    <t>EX2-7TBSS1YR-MS-P-RNWL</t>
  </si>
  <si>
    <t>EX2-13TBSS1YR-MS-P-RNWL</t>
  </si>
  <si>
    <t>EX2-21TBSS1YR-MS-P-RNWL</t>
  </si>
  <si>
    <t>EX2-26TBSS1YR-MS-P-RNWL</t>
  </si>
  <si>
    <t>EX2-34TBSS1YR-MS-P-RNWL</t>
  </si>
  <si>
    <t>EX2-42TBSS1YR-MS-P-RNWL</t>
  </si>
  <si>
    <t>EX2-63TBSS1YR-MS-P-RNWL</t>
  </si>
  <si>
    <t>EX2-84TBSS1YR-MS-P-RNWL</t>
  </si>
  <si>
    <t>EX2-105TBSS1YR-MS-P-RNWL</t>
  </si>
  <si>
    <t>EX2-126TBSS1YR-MS-P-RNWL</t>
  </si>
  <si>
    <t>EX2-147TBSS1YR-MS-P-RNWL</t>
  </si>
  <si>
    <t>EX2-168TBSS1YR-MS-P-RNWL</t>
  </si>
  <si>
    <t>EX2-189TBSS1YR-MS-P-RNWL</t>
  </si>
  <si>
    <t>EX2-210.TBSS1YR-MS-P-RNWL</t>
  </si>
  <si>
    <t>EX2-10B-2PA</t>
  </si>
  <si>
    <t>10 Gigabit Ethernet Dual Port RJ45 10GbaseT_ Add on Option for New customers except for EX1000 and EX2000.</t>
  </si>
  <si>
    <t>EX2-10B-2PU</t>
  </si>
  <si>
    <t>10 Gigabit Ethernet Dual Port RJ45 10GbaseT _Upgrade for existing customers for all models except for the EX1000 and EX2000.</t>
  </si>
  <si>
    <t>10 Gigabit Ethernet Dual Port SFP+ Optical  _ Add on Option for New customers except for EX1000 and EX2000.</t>
  </si>
  <si>
    <t>10 Gigabit Ethernet Dual Port SFP+ Optical _ Upgrade for existing customers for all models except for the EX1000 and EX2000.</t>
  </si>
  <si>
    <t>EX2-10T-2PA</t>
  </si>
  <si>
    <t>10 Gigabit Ethernet Dual Port SFP+ TWINAX_ Add on Option for New customers except for EX1000 and EX2000.</t>
  </si>
  <si>
    <t>EX2-10T-2PU</t>
  </si>
  <si>
    <t>10 Gigabit Ethernet Dual Port SFP+ TWINAX _Upgrade for existing customers for all models except for the EX1000 and EX2000.</t>
  </si>
  <si>
    <t>EX2-10B-2PA1YR-MS-S-RNW</t>
  </si>
  <si>
    <t>EX2-10B-2PU1YR-MS-S-RNW</t>
  </si>
  <si>
    <t>EX2-10B-2PA1YR-MS-P-RNWL</t>
  </si>
  <si>
    <t>EX2-10B-2PU1YR-MS-P-RNWL</t>
  </si>
  <si>
    <t>SEC Systems</t>
  </si>
  <si>
    <t>Pricing effective 10/15/2014</t>
  </si>
  <si>
    <t>EX2-32TBSS1YR-MS-S-RNWL</t>
  </si>
  <si>
    <t>EX2-53TBSS1YR-MS-S-RNWL</t>
  </si>
  <si>
    <t>EX2-64TBSS1YR-MS-S-RNWL</t>
  </si>
  <si>
    <t>EX2-85TBSS1YR-MS-S-RNWL</t>
  </si>
  <si>
    <t>EX2-96TBSS1YR-MS-S-RNWL</t>
  </si>
  <si>
    <t>EX2-128TBSS1YR-MS-S-RNWL</t>
  </si>
  <si>
    <t>EX2-160TBSS1YR-MS-S-RNWL</t>
  </si>
  <si>
    <t>EX2-192TBSS1YR-MS-S-RNWL</t>
  </si>
  <si>
    <t>EX2-224TBSS1YR-MS-S-RNWL</t>
  </si>
  <si>
    <t>EX2-256TBSS1YR-MS-S-RNWL</t>
  </si>
  <si>
    <t>EX2-288TBSS1YR-MS-S-RNWL</t>
  </si>
  <si>
    <t>EX2-320TBSS1YR-MS-S-RNWL</t>
  </si>
  <si>
    <t>EX2-352TBSS1YR-MS-S-RNWL</t>
  </si>
  <si>
    <t>EX2-384TBSS1YR-MS-S-RNWL</t>
  </si>
  <si>
    <t>EX2-416TBSS1YR-MS-S-RNWL</t>
  </si>
  <si>
    <t>EX2-448TBSS1YR-MS-S-RNWL</t>
  </si>
  <si>
    <t>EX2-32TBSS1YR-MS-P-RNWL</t>
  </si>
  <si>
    <t>EX2-53TBSS1YR-MS-P-RNWL</t>
  </si>
  <si>
    <t>EX2-64TBSS1YR-MS-P-RNWL</t>
  </si>
  <si>
    <t>EX2-85TBSS1YR-MS-P-RNWL</t>
  </si>
  <si>
    <t>EX2-96TBSS1YR-MS-P-RNWL</t>
  </si>
  <si>
    <t>EX2-128TBSS1YR-MS-P-RNWL</t>
  </si>
  <si>
    <t>EX2-160TBSS1YR-MS-P-RNWL</t>
  </si>
  <si>
    <t>EX2-192TBSS1YR-MS-P-RNWL</t>
  </si>
  <si>
    <t>EX2-224TBSS1YR-MS-P-RNWL</t>
  </si>
  <si>
    <t>EX2-256TBSS1YR-MS-P-RNWL</t>
  </si>
  <si>
    <t>EX2-288TBSS1YR-MS-P-RNWL</t>
  </si>
  <si>
    <t>EX2-320TBSS1YR-MS-P-RNWL</t>
  </si>
  <si>
    <t>EX2-352TBSS1YR-MS-P-RNWL</t>
  </si>
  <si>
    <t>EX2-384TBSS1YR-MS-P-RNWL</t>
  </si>
  <si>
    <t>EX2-416TBSS1YR-MS-P-RNWL</t>
  </si>
  <si>
    <t>EX2-448TBSS1YR-MS-P-RNWL</t>
  </si>
  <si>
    <t>ExaGrid EPL Pricing</t>
  </si>
  <si>
    <t>EPL Product Price</t>
  </si>
  <si>
    <t>EPL Maint. 
&amp; Support 
5x8 1-year</t>
  </si>
  <si>
    <t>EPL Maint. 
&amp; Support 
7x24 1-year</t>
  </si>
  <si>
    <t>EPL Maint. &amp; 
Support 5x8 
1-year</t>
  </si>
  <si>
    <t>EPL Maint.
&amp; Support 
7x24 1-year</t>
  </si>
  <si>
    <t>Page 1 of 1</t>
  </si>
  <si>
    <t>10 Gigabit Ethernet Dual Port SFP+ Optical  Option for all ExaGrid models.  Includes two qualified SFP+ short-range Modules.</t>
  </si>
  <si>
    <t>10 Gigabit Ethernet Dual Port SFP+ TWINAX Option for all ExaGrid models.  Does not include twin axial cable.</t>
  </si>
  <si>
    <t>10 Gigabit Ethernet Dual Port RJ45 10GbaseT Option for all ExaGrid models.</t>
  </si>
  <si>
    <t>EX10</t>
  </si>
  <si>
    <t>Disk Capacity: Raw: 32 TB, Useable: 20 TB.  10 TB Full Backup.</t>
  </si>
  <si>
    <t>EX18</t>
  </si>
  <si>
    <t>Disk Capacity: Raw: 48 TB, Useable: 36 TB. 18 TB Full Backup.</t>
  </si>
  <si>
    <t>EX27</t>
  </si>
  <si>
    <t>Disk Capacity: Raw: 72 TB, Useable: 54 TB. 27 TB Full Backup.</t>
  </si>
  <si>
    <t>EX36</t>
  </si>
  <si>
    <t>Disk Capacity: Raw: 96 TB, Useable: 72 TB. 36 TB Full Backup. Includes 1 10 Gigabit Add on Card</t>
  </si>
  <si>
    <t>EX52</t>
  </si>
  <si>
    <t>Disk Capacity: Raw: 128 TB, Useable: 104 TB. 52 TB Full Backup. Includes 1 10 Gigabit Add on Card</t>
  </si>
  <si>
    <t>EX84</t>
  </si>
  <si>
    <t>Disk Capacity: Raw: 192 TB, Useable: 168 TB. 84 TB Full Backup. Includes 1 10 Gigabit Add on Card</t>
  </si>
  <si>
    <t>EX120-G</t>
  </si>
  <si>
    <t>EX136-G</t>
  </si>
  <si>
    <t>EX10-SEC</t>
  </si>
  <si>
    <t>Disk Capacity: Raw: 32 TB, Useable: 20 TB.  10 TB Full Backup.  Disks are encrypted.</t>
  </si>
  <si>
    <t>EX18-SEC</t>
  </si>
  <si>
    <t>Disk Capacity: Raw: 48 TB, Useable: 36 TB. 18 TB Full Backup.  Disks are encrypted.</t>
  </si>
  <si>
    <t>EX27-SEC</t>
  </si>
  <si>
    <t>Disk Capacity: Raw: 72 TB, Useable: 54 TB. 27 TB Full Backup.  Disks are encrypted.</t>
  </si>
  <si>
    <t>EX36-SEC</t>
  </si>
  <si>
    <t>Disk Capacity: Raw: 96 TB, Useable: 72 TB. 36 TB Full Backup. Includes 1 10 Gigabit Add on Card  Disks are encrypted.</t>
  </si>
  <si>
    <t>EX52-SEC</t>
  </si>
  <si>
    <t>Disk Capacity: Raw: 128 TB, Useable: 104 TB. 52 TB Full Backup. Includes 1 10 Gigabit Add on Card  Disks are encrypted.</t>
  </si>
  <si>
    <t>EX84-SEC</t>
  </si>
  <si>
    <t>Disk Capacity: Raw: 192 TB, Useable: 168 TB. 84 TB Full Backup. Includes 1 10 Gigabit Add on Card  Disks are encrypted.</t>
  </si>
  <si>
    <t>EX2-18TBSS1YR-MS-S</t>
  </si>
  <si>
    <t>EX2-27TBSS1YR-MS-S</t>
  </si>
  <si>
    <t>EX2-36TBSS1YR-MS-S</t>
  </si>
  <si>
    <t>EX2-52TBSS1YR-MS-S</t>
  </si>
  <si>
    <t>EX2-84TBSS1YR-MS-S</t>
  </si>
  <si>
    <t>EX2-120TBSS1YR-MS-S</t>
  </si>
  <si>
    <t>EX2-136TBSS1YR-MS-S</t>
  </si>
  <si>
    <t>EX2-18TBSS1YR-MS-P</t>
  </si>
  <si>
    <t>EX2-27TBSS1YR-MS-P</t>
  </si>
  <si>
    <t>EX2-36TBSS1YR-MS-P</t>
  </si>
  <si>
    <t>EX2-52TBSS1YR-MS-P</t>
  </si>
  <si>
    <t>EX2-84TBSS1YR-MS-P</t>
  </si>
  <si>
    <t>EX2-120TBSS1YR-MS-P</t>
  </si>
  <si>
    <t>EX2-136TBSS1YR-MS-P</t>
  </si>
  <si>
    <t>EX-25GBE-OPTICAL</t>
  </si>
  <si>
    <t>25 Gigabit Ethernet Dual Port SFP28 Optical Option for all ExaGrid models.  Includes two qualified SFP28 short-range Modules.</t>
  </si>
  <si>
    <t>EX-25GBE-TWINAX </t>
  </si>
  <si>
    <t>25 Gigabit Ethernet Dual Port SFP28 Twin Axial Option for all ExaGrid models.  Does not include Twin Axial Cable</t>
  </si>
  <si>
    <t>EX-10GBE-OPTICAL</t>
  </si>
  <si>
    <t>EX-10GBE-TWINAX</t>
  </si>
  <si>
    <t>EX-10GBE-RJ45</t>
  </si>
  <si>
    <t>EX54</t>
  </si>
  <si>
    <t>Disk Capacity: Raw: 162 TB, Useable: 108 TB. 54 TB Full Backup. Includes 1 10 Gigabit Add on Card</t>
  </si>
  <si>
    <t>Disk Capacity: Raw:288 TB, Useable: 240 TB. 120 TB Full Backup0 .Includes 2 10 Gigabit Add on Cards (qty 1 EX84 &amp; qty 1 EX36)</t>
  </si>
  <si>
    <t>Disk Capacity: Raw:320TB, Useable: 272TB, 136TB Full Backup. Includes 2 10 Gigabit Add on Cards (qty 1 EX84 &amp; qty 1 EX52)</t>
  </si>
  <si>
    <t>EX189</t>
  </si>
  <si>
    <t>Disk Capacity: Raw:432TB.Useable: 378TB, 189TB Full Backup. Includes qty 2  (10 or 25) Gigabit Add on Cards</t>
  </si>
  <si>
    <t>EX54-SEC</t>
  </si>
  <si>
    <t>Disk Capacity: Raw: 162 TB, Useable: 108 TB. 54 TB Full Backup. Includes 1 10 Gigabit Add on Card Disks are encrypted</t>
  </si>
  <si>
    <t>EX189-SEC</t>
  </si>
  <si>
    <t>Disk Capacity: Raw:432TB.Useable: 378TB, 189TB Full Backup. Includes qty 2  (10 or 25) Gigabit Add on Cards.  Disks are encrypted.</t>
  </si>
  <si>
    <t>EX2-54TBSS1YR-MS-S</t>
  </si>
  <si>
    <t>EX2-54TBSS1YR-MS-P</t>
  </si>
  <si>
    <t>EX2-189TBSS1YR-MS-S</t>
  </si>
  <si>
    <t>EX2-189TBSS1YR-MS-P</t>
  </si>
  <si>
    <t>EX2-10GBE-Optical1YR-MS-S</t>
  </si>
  <si>
    <t>EX2-10GBE-Optical1YR-MS-P</t>
  </si>
  <si>
    <t>EX2-10GBE-Twinax1YR-MS-S</t>
  </si>
  <si>
    <t>EX2-10GBE-RJ451YR-MS-S</t>
  </si>
  <si>
    <t>EX2-10GBE-Twinax1YR-MS-P</t>
  </si>
  <si>
    <t>EX2-10GBE-RJ451YR-MS-P</t>
  </si>
  <si>
    <t>EX2-25GBE-Optical1YR-MS-S</t>
  </si>
  <si>
    <t>EX2-25GBE-Twinax1YR-MS-S</t>
  </si>
  <si>
    <t>EX2-25GBE-Optical1YR-MS-P</t>
  </si>
  <si>
    <t>EX2-25GBE-Twinax1YR-MS-P</t>
  </si>
  <si>
    <t>Pricing effective January 2024</t>
  </si>
  <si>
    <t>EPL Maint. 
&amp; Support 
5x8 3-year</t>
  </si>
  <si>
    <t>EPL Maint. 
&amp; Support 
7x24 3-year</t>
  </si>
  <si>
    <t>EX2-10TBSS3YR-MS-S</t>
  </si>
  <si>
    <t>EX2-18TBSS3YR-MS-S</t>
  </si>
  <si>
    <t>EX2-27TBSS3YR-MS-S</t>
  </si>
  <si>
    <t>EX2-36TBSS3YR-MS-S</t>
  </si>
  <si>
    <t>EX2-52TBSS3YR-MS-S</t>
  </si>
  <si>
    <t>EX2-54TBSS3YR-MS-S</t>
  </si>
  <si>
    <t>EX2-84TBSS3YR-MS-S</t>
  </si>
  <si>
    <t>EX2-120TBSS3YR-MS-S</t>
  </si>
  <si>
    <t>EX2-136TBSS3YR-MS-S</t>
  </si>
  <si>
    <t>EX2-189TBSS3YR-MS-S</t>
  </si>
  <si>
    <t>EX2-10GBE-Optical3YR-MS-S</t>
  </si>
  <si>
    <t>EX2-10GBE-Twinax3YR-MS-S</t>
  </si>
  <si>
    <t>EX2-10GBE-RJ453YR-MS-S</t>
  </si>
  <si>
    <t>EX2-25GBE-Optical3YR-MS-S</t>
  </si>
  <si>
    <t>EX2-25GBE-Twinax3YR-MS-S</t>
  </si>
  <si>
    <t>EX2-10TBSS3YR-MS-P</t>
  </si>
  <si>
    <t>EX2-18TBSS3YR-MS-P</t>
  </si>
  <si>
    <t>EX2-27TBSS3YR-MS-P</t>
  </si>
  <si>
    <t>EX2-36TBSS3YR-MS-P</t>
  </si>
  <si>
    <t>EX2-52TBSS3YR-MS-P</t>
  </si>
  <si>
    <t>EX2-54TBSS3YR-MS-P</t>
  </si>
  <si>
    <t>EX2-84TBSS3YR-MS-P</t>
  </si>
  <si>
    <t>EX2-120TBSS3YR-MS-P</t>
  </si>
  <si>
    <t>EX2-136TBSS3YR-MS-P</t>
  </si>
  <si>
    <t>EX2-189TBSS3YR-MS-P</t>
  </si>
  <si>
    <t>EX2-10GBE-Optical3YR-MS-P</t>
  </si>
  <si>
    <t>EX2-10GBE-Twinax3YR-MS-P</t>
  </si>
  <si>
    <t>EX2-10GBE-RJ453YR-MS-P</t>
  </si>
  <si>
    <t>EX2-25GBE-Optical3YR-MS-P</t>
  </si>
  <si>
    <t>EX2-25GBE-Twinax3YR-MS-P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</si>
</sst>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00_);[Red]\(&quot;$&quot;#,##0.000\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166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6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3" xfId="0" applyBorder="1"/>
    <xf numFmtId="8" fontId="0" fillId="0" borderId="3" xfId="0" applyNumberForma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0" fillId="0" borderId="8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0" applyNumberFormat="1"/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8" fontId="0" fillId="3" borderId="3" xfId="0" applyNumberFormat="1" applyFill="1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0" fontId="6" fillId="0" borderId="3" xfId="6" applyFont="1" applyFill="1" applyBorder="1"/>
    <xf numFmtId="0" fontId="6" fillId="0" borderId="3" xfId="6" applyFont="1" applyFill="1" applyBorder="1" applyAlignment="1">
      <alignment wrapText="1"/>
    </xf>
    <xf numFmtId="0" fontId="2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0" fontId="7" fillId="0" borderId="7" xfId="0" applyFont="1" applyBorder="1"/>
    <xf numFmtId="8" fontId="7" fillId="0" borderId="3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7" fillId="3" borderId="7" xfId="0" applyFont="1" applyFill="1" applyBorder="1" applyAlignment="1">
      <alignment horizontal="left"/>
    </xf>
    <xf numFmtId="8" fontId="7" fillId="3" borderId="3" xfId="0" applyNumberFormat="1" applyFont="1" applyFill="1" applyBorder="1" applyAlignment="1">
      <alignment horizontal="center"/>
    </xf>
    <xf numFmtId="8" fontId="7" fillId="3" borderId="9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2" borderId="7" xfId="0" applyFont="1" applyFill="1" applyBorder="1"/>
    <xf numFmtId="166" fontId="7" fillId="0" borderId="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Alignment="1">
      <alignment horizontal="left"/>
    </xf>
    <xf numFmtId="0" fontId="9" fillId="0" borderId="3" xfId="0" applyFont="1" applyBorder="1" applyAlignment="1">
      <alignment vertical="center"/>
    </xf>
    <xf numFmtId="164" fontId="7" fillId="3" borderId="3" xfId="4" applyNumberFormat="1" applyFont="1" applyFill="1" applyBorder="1" applyAlignment="1">
      <alignment horizontal="center"/>
    </xf>
    <xf numFmtId="164" fontId="11" fillId="0" borderId="3" xfId="4" applyNumberFormat="1" applyFont="1" applyFill="1" applyBorder="1" applyAlignment="1">
      <alignment horizontal="center"/>
    </xf>
    <xf numFmtId="164" fontId="11" fillId="0" borderId="11" xfId="4" applyNumberFormat="1" applyFont="1" applyFill="1" applyBorder="1" applyAlignment="1">
      <alignment horizontal="center"/>
    </xf>
    <xf numFmtId="164" fontId="11" fillId="0" borderId="10" xfId="4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164" fontId="11" fillId="3" borderId="3" xfId="4" applyNumberFormat="1" applyFont="1" applyFill="1" applyBorder="1" applyAlignment="1">
      <alignment horizontal="center"/>
    </xf>
  </cellXfs>
  <cellStyles count="7">
    <cellStyle name="Comma 2" xfId="1" xr:uid="{00000000-0005-0000-0000-000000000000}"/>
    <cellStyle name="Currency 2" xfId="2" xr:uid="{00000000-0005-0000-0000-000001000000}"/>
    <cellStyle name="Normal" xfId="0" builtinId="0"/>
    <cellStyle name="Normal 15" xfId="3" xr:uid="{00000000-0005-0000-0000-000003000000}"/>
    <cellStyle name="Normal 2" xfId="4" xr:uid="{00000000-0005-0000-0000-000004000000}"/>
    <cellStyle name="Normal 2 3" xfId="6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1081722</xdr:colOff>
      <xdr:row>3</xdr:row>
      <xdr:rowOff>4457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7160" cy="568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2</xdr:row>
      <xdr:rowOff>138335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8417" cy="455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topLeftCell="C1" zoomScale="80" zoomScaleNormal="80" workbookViewId="0">
      <selection activeCell="L34" sqref="L34"/>
    </sheetView>
  </sheetViews>
  <sheetFormatPr defaultRowHeight="12.75" x14ac:dyDescent="0.2"/>
  <cols>
    <col min="1" max="1" width="23.85546875" style="9" customWidth="1"/>
    <col min="2" max="2" width="114.7109375" customWidth="1"/>
    <col min="3" max="3" width="12.28515625" style="1" customWidth="1"/>
    <col min="4" max="4" width="9.85546875" style="1" bestFit="1" customWidth="1"/>
    <col min="5" max="5" width="13" style="1" customWidth="1"/>
    <col min="6" max="6" width="28.140625" style="1" bestFit="1" customWidth="1"/>
    <col min="7" max="7" width="16.85546875" style="1" customWidth="1"/>
    <col min="8" max="8" width="28.140625" style="1" bestFit="1" customWidth="1"/>
    <col min="9" max="9" width="21.42578125" style="1" bestFit="1" customWidth="1"/>
    <col min="10" max="10" width="27.85546875" style="1" customWidth="1"/>
    <col min="11" max="11" width="23.5703125" style="1" customWidth="1"/>
    <col min="12" max="12" width="33" style="1" customWidth="1"/>
    <col min="13" max="13" width="16.28515625" style="36" customWidth="1"/>
    <col min="14" max="14" width="12.85546875" style="1" customWidth="1"/>
    <col min="15" max="15" width="21.42578125" style="1" bestFit="1" customWidth="1"/>
    <col min="16" max="16" width="12.85546875" style="1" customWidth="1"/>
  </cols>
  <sheetData>
    <row r="1" spans="1:16" ht="15" x14ac:dyDescent="0.25">
      <c r="A1" s="47"/>
      <c r="B1" s="48"/>
      <c r="C1" s="49"/>
      <c r="D1" s="49"/>
      <c r="E1" s="49"/>
      <c r="F1" s="49"/>
      <c r="G1" s="49"/>
      <c r="H1" s="49"/>
      <c r="I1" s="49"/>
    </row>
    <row r="2" spans="1:16" ht="15" x14ac:dyDescent="0.25">
      <c r="A2" s="47"/>
      <c r="B2" s="48"/>
      <c r="C2" s="49"/>
      <c r="D2" s="49"/>
      <c r="E2" s="49"/>
      <c r="F2" s="49"/>
      <c r="G2" s="49"/>
      <c r="H2" s="49"/>
      <c r="I2" s="49"/>
    </row>
    <row r="3" spans="1:16" ht="15" x14ac:dyDescent="0.25">
      <c r="A3" s="47"/>
      <c r="B3" s="48"/>
      <c r="C3" s="49"/>
      <c r="D3" s="49"/>
      <c r="E3" s="49"/>
      <c r="F3" s="49"/>
      <c r="G3" s="49"/>
      <c r="H3" s="49"/>
      <c r="I3" s="49"/>
    </row>
    <row r="4" spans="1:16" ht="15" x14ac:dyDescent="0.25">
      <c r="A4" s="47"/>
      <c r="B4" s="48"/>
      <c r="C4" s="49"/>
      <c r="D4" s="49"/>
      <c r="E4" s="49"/>
      <c r="F4" s="49"/>
      <c r="G4" s="49"/>
      <c r="H4" s="49"/>
      <c r="I4" s="49"/>
    </row>
    <row r="5" spans="1:16" ht="15.75" thickBot="1" x14ac:dyDescent="0.3">
      <c r="A5" s="47"/>
      <c r="B5" s="48"/>
      <c r="C5" s="49"/>
      <c r="D5" s="49"/>
      <c r="E5" s="49"/>
      <c r="F5" s="49"/>
      <c r="G5" s="49"/>
      <c r="H5" s="49"/>
      <c r="I5" s="49"/>
    </row>
    <row r="6" spans="1:16" ht="45" x14ac:dyDescent="0.25">
      <c r="A6" s="50" t="s">
        <v>37</v>
      </c>
      <c r="B6" s="51" t="s">
        <v>155</v>
      </c>
      <c r="C6" s="51" t="s">
        <v>14</v>
      </c>
      <c r="D6" s="51" t="s">
        <v>15</v>
      </c>
      <c r="E6" s="51" t="s">
        <v>156</v>
      </c>
      <c r="F6" s="52" t="s">
        <v>37</v>
      </c>
      <c r="G6" s="51" t="s">
        <v>157</v>
      </c>
      <c r="H6" s="52" t="s">
        <v>37</v>
      </c>
      <c r="I6" s="53" t="s">
        <v>158</v>
      </c>
      <c r="J6" s="52" t="s">
        <v>37</v>
      </c>
      <c r="K6" s="51" t="s">
        <v>237</v>
      </c>
      <c r="L6" s="52" t="s">
        <v>37</v>
      </c>
      <c r="M6" s="53" t="s">
        <v>238</v>
      </c>
      <c r="N6"/>
      <c r="O6"/>
      <c r="P6"/>
    </row>
    <row r="7" spans="1:16" ht="15" x14ac:dyDescent="0.25">
      <c r="A7" s="54"/>
      <c r="B7" s="55"/>
      <c r="C7" s="56"/>
      <c r="D7" s="56"/>
      <c r="E7" s="56"/>
      <c r="F7" s="57"/>
      <c r="G7" s="56"/>
      <c r="H7" s="57"/>
      <c r="I7" s="58"/>
      <c r="J7" s="57"/>
      <c r="K7" s="56"/>
      <c r="L7" s="57"/>
      <c r="M7" s="58"/>
      <c r="N7"/>
      <c r="O7"/>
      <c r="P7"/>
    </row>
    <row r="8" spans="1:16" ht="15" x14ac:dyDescent="0.25">
      <c r="A8" s="59"/>
      <c r="B8" s="60" t="s">
        <v>16</v>
      </c>
      <c r="C8" s="61"/>
      <c r="D8" s="61"/>
      <c r="E8" s="61"/>
      <c r="F8" s="62"/>
      <c r="G8" s="61"/>
      <c r="H8" s="62"/>
      <c r="I8" s="63"/>
      <c r="J8" s="62"/>
      <c r="K8" s="61"/>
      <c r="L8" s="62"/>
      <c r="M8" s="63"/>
      <c r="N8"/>
      <c r="O8"/>
      <c r="P8"/>
    </row>
    <row r="9" spans="1:16" ht="18.75" x14ac:dyDescent="0.25">
      <c r="A9" s="77" t="s">
        <v>165</v>
      </c>
      <c r="B9" s="82" t="s">
        <v>166</v>
      </c>
      <c r="C9" s="79">
        <v>31604</v>
      </c>
      <c r="D9" s="64">
        <v>0.375</v>
      </c>
      <c r="E9" s="78">
        <f>C9*(1-D9)</f>
        <v>19752.5</v>
      </c>
      <c r="F9" s="65" t="s">
        <v>6</v>
      </c>
      <c r="G9" s="66">
        <f t="shared" ref="G9:G15" si="0">E9*0.15</f>
        <v>2962.875</v>
      </c>
      <c r="H9" s="65" t="s">
        <v>7</v>
      </c>
      <c r="I9" s="67">
        <f>E9*0.19</f>
        <v>3752.9749999999999</v>
      </c>
      <c r="J9" s="65" t="s">
        <v>239</v>
      </c>
      <c r="K9" s="66">
        <f>E9*0.41</f>
        <v>8098.5249999999996</v>
      </c>
      <c r="L9" s="65" t="s">
        <v>254</v>
      </c>
      <c r="M9" s="67">
        <f>E9*0.51</f>
        <v>10073.775</v>
      </c>
      <c r="N9"/>
      <c r="O9"/>
      <c r="P9"/>
    </row>
    <row r="10" spans="1:16" ht="18.75" x14ac:dyDescent="0.25">
      <c r="A10" s="77" t="s">
        <v>167</v>
      </c>
      <c r="B10" s="82" t="s">
        <v>168</v>
      </c>
      <c r="C10" s="79">
        <v>41274</v>
      </c>
      <c r="D10" s="64">
        <v>0.375</v>
      </c>
      <c r="E10" s="78">
        <f t="shared" ref="E10:E33" si="1">C10*(1-D10)</f>
        <v>25796.25</v>
      </c>
      <c r="F10" s="65" t="s">
        <v>191</v>
      </c>
      <c r="G10" s="66">
        <f t="shared" si="0"/>
        <v>3869.4375</v>
      </c>
      <c r="H10" s="65" t="s">
        <v>198</v>
      </c>
      <c r="I10" s="67">
        <f t="shared" ref="I10:I24" si="2">E10*0.19</f>
        <v>4901.2875000000004</v>
      </c>
      <c r="J10" s="65" t="s">
        <v>240</v>
      </c>
      <c r="K10" s="66">
        <f t="shared" ref="K10:K24" si="3">E10*0.41</f>
        <v>10576.4625</v>
      </c>
      <c r="L10" s="65" t="s">
        <v>255</v>
      </c>
      <c r="M10" s="67">
        <f t="shared" ref="M10:M24" si="4">E10*0.51</f>
        <v>13156.0875</v>
      </c>
      <c r="N10"/>
      <c r="O10"/>
      <c r="P10"/>
    </row>
    <row r="11" spans="1:16" ht="18.75" x14ac:dyDescent="0.25">
      <c r="A11" s="77" t="s">
        <v>169</v>
      </c>
      <c r="B11" s="82" t="s">
        <v>170</v>
      </c>
      <c r="C11" s="79">
        <v>51733</v>
      </c>
      <c r="D11" s="64">
        <v>0.375</v>
      </c>
      <c r="E11" s="78">
        <f t="shared" si="1"/>
        <v>32333.125</v>
      </c>
      <c r="F11" s="65" t="s">
        <v>192</v>
      </c>
      <c r="G11" s="66">
        <f>E11*0.15</f>
        <v>4849.96875</v>
      </c>
      <c r="H11" s="65" t="s">
        <v>199</v>
      </c>
      <c r="I11" s="67">
        <f t="shared" si="2"/>
        <v>6143.2937499999998</v>
      </c>
      <c r="J11" s="65" t="s">
        <v>241</v>
      </c>
      <c r="K11" s="66">
        <f t="shared" si="3"/>
        <v>13256.581249999999</v>
      </c>
      <c r="L11" s="65" t="s">
        <v>256</v>
      </c>
      <c r="M11" s="67">
        <f t="shared" si="4"/>
        <v>16489.893749999999</v>
      </c>
      <c r="N11"/>
      <c r="O11"/>
      <c r="P11"/>
    </row>
    <row r="12" spans="1:16" ht="18.75" x14ac:dyDescent="0.25">
      <c r="A12" s="77" t="s">
        <v>171</v>
      </c>
      <c r="B12" s="82" t="s">
        <v>172</v>
      </c>
      <c r="C12" s="79">
        <v>65076</v>
      </c>
      <c r="D12" s="64">
        <v>0.375</v>
      </c>
      <c r="E12" s="78">
        <f t="shared" si="1"/>
        <v>40672.5</v>
      </c>
      <c r="F12" s="65" t="s">
        <v>193</v>
      </c>
      <c r="G12" s="66">
        <f t="shared" si="0"/>
        <v>6100.875</v>
      </c>
      <c r="H12" s="65" t="s">
        <v>200</v>
      </c>
      <c r="I12" s="67">
        <f t="shared" si="2"/>
        <v>7727.7749999999996</v>
      </c>
      <c r="J12" s="65" t="s">
        <v>242</v>
      </c>
      <c r="K12" s="66">
        <f t="shared" si="3"/>
        <v>16675.724999999999</v>
      </c>
      <c r="L12" s="65" t="s">
        <v>257</v>
      </c>
      <c r="M12" s="67">
        <f t="shared" si="4"/>
        <v>20742.974999999999</v>
      </c>
      <c r="N12"/>
      <c r="O12"/>
      <c r="P12"/>
    </row>
    <row r="13" spans="1:16" ht="18.75" x14ac:dyDescent="0.25">
      <c r="A13" s="77" t="s">
        <v>173</v>
      </c>
      <c r="B13" s="82" t="s">
        <v>174</v>
      </c>
      <c r="C13" s="79">
        <v>92192</v>
      </c>
      <c r="D13" s="64">
        <v>0.375</v>
      </c>
      <c r="E13" s="78">
        <f t="shared" si="1"/>
        <v>57620</v>
      </c>
      <c r="F13" s="65" t="s">
        <v>194</v>
      </c>
      <c r="G13" s="66">
        <f t="shared" si="0"/>
        <v>8643</v>
      </c>
      <c r="H13" s="65" t="s">
        <v>201</v>
      </c>
      <c r="I13" s="67">
        <f t="shared" si="2"/>
        <v>10947.8</v>
      </c>
      <c r="J13" s="65" t="s">
        <v>243</v>
      </c>
      <c r="K13" s="66">
        <f t="shared" si="3"/>
        <v>23624.199999999997</v>
      </c>
      <c r="L13" s="65" t="s">
        <v>258</v>
      </c>
      <c r="M13" s="67">
        <f t="shared" si="4"/>
        <v>29386.2</v>
      </c>
      <c r="N13"/>
      <c r="O13"/>
      <c r="P13"/>
    </row>
    <row r="14" spans="1:16" ht="18.75" x14ac:dyDescent="0.25">
      <c r="A14" s="77" t="s">
        <v>212</v>
      </c>
      <c r="B14" s="82" t="s">
        <v>213</v>
      </c>
      <c r="C14" s="79">
        <v>95738</v>
      </c>
      <c r="D14" s="64">
        <v>0.375</v>
      </c>
      <c r="E14" s="78">
        <f t="shared" si="1"/>
        <v>59836.25</v>
      </c>
      <c r="F14" s="65" t="s">
        <v>222</v>
      </c>
      <c r="G14" s="66">
        <f t="shared" si="0"/>
        <v>8975.4375</v>
      </c>
      <c r="H14" s="65" t="s">
        <v>223</v>
      </c>
      <c r="I14" s="67">
        <f t="shared" si="2"/>
        <v>11368.887500000001</v>
      </c>
      <c r="J14" s="65" t="s">
        <v>244</v>
      </c>
      <c r="K14" s="66">
        <f t="shared" si="3"/>
        <v>24532.862499999999</v>
      </c>
      <c r="L14" s="65" t="s">
        <v>259</v>
      </c>
      <c r="M14" s="67">
        <f t="shared" si="4"/>
        <v>30516.487499999999</v>
      </c>
      <c r="N14"/>
      <c r="O14"/>
      <c r="P14"/>
    </row>
    <row r="15" spans="1:16" ht="18.75" x14ac:dyDescent="0.25">
      <c r="A15" s="77"/>
      <c r="B15" s="82"/>
      <c r="C15" s="79"/>
      <c r="D15" s="64">
        <v>0.375</v>
      </c>
      <c r="E15" s="78">
        <f t="shared" si="1"/>
        <v>0</v>
      </c>
      <c r="F15" s="65" t="s">
        <v>195</v>
      </c>
      <c r="G15" s="66">
        <f t="shared" si="0"/>
        <v>0</v>
      </c>
      <c r="H15" s="65" t="s">
        <v>202</v>
      </c>
      <c r="I15" s="67">
        <f t="shared" si="2"/>
        <v>0</v>
      </c>
      <c r="J15" s="65" t="s">
        <v>245</v>
      </c>
      <c r="K15" s="66">
        <f t="shared" si="3"/>
        <v>0</v>
      </c>
      <c r="L15" s="65" t="s">
        <v>260</v>
      </c>
      <c r="M15" s="67">
        <f t="shared" si="4"/>
        <v>0</v>
      </c>
      <c r="N15"/>
      <c r="O15"/>
      <c r="P15"/>
    </row>
    <row r="16" spans="1:16" ht="18.75" x14ac:dyDescent="0.25">
      <c r="A16" s="77" t="s">
        <v>175</v>
      </c>
      <c r="B16" s="82" t="s">
        <v>176</v>
      </c>
      <c r="C16" s="79">
        <v>137000</v>
      </c>
      <c r="D16" s="64">
        <v>0.375</v>
      </c>
      <c r="E16" s="78">
        <f t="shared" si="1"/>
        <v>85625</v>
      </c>
      <c r="F16" s="65" t="s">
        <v>195</v>
      </c>
      <c r="G16" s="66">
        <f>E16*0.15</f>
        <v>12843.75</v>
      </c>
      <c r="H16" s="65" t="s">
        <v>202</v>
      </c>
      <c r="I16" s="67">
        <f t="shared" si="2"/>
        <v>16268.75</v>
      </c>
      <c r="J16" s="65" t="s">
        <v>245</v>
      </c>
      <c r="K16" s="66">
        <f t="shared" si="3"/>
        <v>35106.25</v>
      </c>
      <c r="L16" s="65" t="s">
        <v>260</v>
      </c>
      <c r="M16" s="67">
        <f t="shared" si="4"/>
        <v>43668.75</v>
      </c>
      <c r="N16"/>
      <c r="O16"/>
      <c r="P16"/>
    </row>
    <row r="17" spans="1:16" ht="18.75" x14ac:dyDescent="0.25">
      <c r="A17" s="77" t="s">
        <v>177</v>
      </c>
      <c r="B17" s="83" t="s">
        <v>214</v>
      </c>
      <c r="C17" s="79">
        <v>191000</v>
      </c>
      <c r="D17" s="64">
        <v>0.375</v>
      </c>
      <c r="E17" s="78">
        <f t="shared" si="1"/>
        <v>119375</v>
      </c>
      <c r="F17" s="65" t="s">
        <v>196</v>
      </c>
      <c r="G17" s="66">
        <f>E17*0.15</f>
        <v>17906.25</v>
      </c>
      <c r="H17" s="65" t="s">
        <v>203</v>
      </c>
      <c r="I17" s="67">
        <f t="shared" si="2"/>
        <v>22681.25</v>
      </c>
      <c r="J17" s="65" t="s">
        <v>246</v>
      </c>
      <c r="K17" s="66">
        <f t="shared" si="3"/>
        <v>48943.75</v>
      </c>
      <c r="L17" s="65" t="s">
        <v>261</v>
      </c>
      <c r="M17" s="67">
        <f t="shared" si="4"/>
        <v>60881.25</v>
      </c>
      <c r="N17"/>
      <c r="O17"/>
      <c r="P17"/>
    </row>
    <row r="18" spans="1:16" ht="18.75" x14ac:dyDescent="0.25">
      <c r="A18" s="77" t="s">
        <v>178</v>
      </c>
      <c r="B18" s="83" t="s">
        <v>215</v>
      </c>
      <c r="C18" s="79">
        <v>216000</v>
      </c>
      <c r="D18" s="64">
        <v>0.375</v>
      </c>
      <c r="E18" s="78">
        <f t="shared" si="1"/>
        <v>135000</v>
      </c>
      <c r="F18" s="65" t="s">
        <v>197</v>
      </c>
      <c r="G18" s="66">
        <f t="shared" ref="G18:G24" si="5">E18*0.15</f>
        <v>20250</v>
      </c>
      <c r="H18" s="65" t="s">
        <v>204</v>
      </c>
      <c r="I18" s="67">
        <f t="shared" si="2"/>
        <v>25650</v>
      </c>
      <c r="J18" s="65" t="s">
        <v>247</v>
      </c>
      <c r="K18" s="66">
        <f t="shared" si="3"/>
        <v>55350</v>
      </c>
      <c r="L18" s="65" t="s">
        <v>262</v>
      </c>
      <c r="M18" s="67">
        <f t="shared" si="4"/>
        <v>68850</v>
      </c>
      <c r="N18"/>
      <c r="O18"/>
      <c r="P18"/>
    </row>
    <row r="19" spans="1:16" ht="18.75" x14ac:dyDescent="0.25">
      <c r="A19" s="87" t="s">
        <v>216</v>
      </c>
      <c r="B19" s="83" t="s">
        <v>217</v>
      </c>
      <c r="C19" s="88">
        <v>256000</v>
      </c>
      <c r="D19" s="64">
        <v>0.375</v>
      </c>
      <c r="E19" s="78">
        <f t="shared" si="1"/>
        <v>160000</v>
      </c>
      <c r="F19" s="65" t="s">
        <v>224</v>
      </c>
      <c r="G19" s="66">
        <f>E19*0.15</f>
        <v>24000</v>
      </c>
      <c r="H19" s="65" t="s">
        <v>225</v>
      </c>
      <c r="I19" s="67">
        <f t="shared" si="2"/>
        <v>30400</v>
      </c>
      <c r="J19" s="65" t="s">
        <v>248</v>
      </c>
      <c r="K19" s="66">
        <f t="shared" si="3"/>
        <v>65600</v>
      </c>
      <c r="L19" s="65" t="s">
        <v>263</v>
      </c>
      <c r="M19" s="67">
        <f t="shared" si="4"/>
        <v>81600</v>
      </c>
      <c r="N19"/>
      <c r="O19"/>
      <c r="P19"/>
    </row>
    <row r="20" spans="1:16" ht="18.75" x14ac:dyDescent="0.25">
      <c r="A20" s="77" t="s">
        <v>209</v>
      </c>
      <c r="B20" s="83" t="s">
        <v>162</v>
      </c>
      <c r="C20" s="80">
        <v>2700</v>
      </c>
      <c r="D20" s="64">
        <v>0.375</v>
      </c>
      <c r="E20" s="78">
        <f t="shared" si="1"/>
        <v>1687.5</v>
      </c>
      <c r="F20" s="68" t="s">
        <v>226</v>
      </c>
      <c r="G20" s="69">
        <f t="shared" si="5"/>
        <v>253.125</v>
      </c>
      <c r="H20" s="68" t="s">
        <v>227</v>
      </c>
      <c r="I20" s="67">
        <f t="shared" si="2"/>
        <v>320.625</v>
      </c>
      <c r="J20" s="68" t="s">
        <v>249</v>
      </c>
      <c r="K20" s="66">
        <f t="shared" si="3"/>
        <v>691.875</v>
      </c>
      <c r="L20" s="68" t="s">
        <v>264</v>
      </c>
      <c r="M20" s="67">
        <f t="shared" si="4"/>
        <v>860.625</v>
      </c>
      <c r="N20"/>
      <c r="O20"/>
      <c r="P20"/>
    </row>
    <row r="21" spans="1:16" ht="18.75" x14ac:dyDescent="0.25">
      <c r="A21" s="77" t="s">
        <v>210</v>
      </c>
      <c r="B21" s="83" t="s">
        <v>163</v>
      </c>
      <c r="C21" s="81">
        <v>1600</v>
      </c>
      <c r="D21" s="64">
        <v>0.375</v>
      </c>
      <c r="E21" s="78">
        <f t="shared" si="1"/>
        <v>1000</v>
      </c>
      <c r="F21" s="68" t="s">
        <v>228</v>
      </c>
      <c r="G21" s="69">
        <f t="shared" si="5"/>
        <v>150</v>
      </c>
      <c r="H21" s="68" t="s">
        <v>230</v>
      </c>
      <c r="I21" s="67">
        <f t="shared" si="2"/>
        <v>190</v>
      </c>
      <c r="J21" s="68" t="s">
        <v>250</v>
      </c>
      <c r="K21" s="66">
        <f t="shared" si="3"/>
        <v>410</v>
      </c>
      <c r="L21" s="68" t="s">
        <v>265</v>
      </c>
      <c r="M21" s="67">
        <f t="shared" si="4"/>
        <v>510</v>
      </c>
      <c r="N21"/>
      <c r="O21"/>
      <c r="P21"/>
    </row>
    <row r="22" spans="1:16" ht="18.75" x14ac:dyDescent="0.25">
      <c r="A22" s="77" t="s">
        <v>211</v>
      </c>
      <c r="B22" s="83" t="s">
        <v>164</v>
      </c>
      <c r="C22" s="81">
        <v>2600</v>
      </c>
      <c r="D22" s="64">
        <v>0.375</v>
      </c>
      <c r="E22" s="78">
        <f t="shared" si="1"/>
        <v>1625</v>
      </c>
      <c r="F22" s="68" t="s">
        <v>229</v>
      </c>
      <c r="G22" s="69">
        <f t="shared" si="5"/>
        <v>243.75</v>
      </c>
      <c r="H22" s="68" t="s">
        <v>231</v>
      </c>
      <c r="I22" s="67">
        <f t="shared" si="2"/>
        <v>308.75</v>
      </c>
      <c r="J22" s="68" t="s">
        <v>251</v>
      </c>
      <c r="K22" s="66">
        <f t="shared" si="3"/>
        <v>666.25</v>
      </c>
      <c r="L22" s="68" t="s">
        <v>266</v>
      </c>
      <c r="M22" s="67">
        <f t="shared" si="4"/>
        <v>828.75</v>
      </c>
      <c r="N22"/>
      <c r="O22"/>
      <c r="P22"/>
    </row>
    <row r="23" spans="1:16" ht="18.75" x14ac:dyDescent="0.25">
      <c r="A23" s="77" t="s">
        <v>205</v>
      </c>
      <c r="B23" s="84" t="s">
        <v>206</v>
      </c>
      <c r="C23" s="81">
        <v>4000</v>
      </c>
      <c r="D23" s="64">
        <v>0.375</v>
      </c>
      <c r="E23" s="78">
        <f t="shared" si="1"/>
        <v>2500</v>
      </c>
      <c r="F23" s="68" t="s">
        <v>232</v>
      </c>
      <c r="G23" s="69">
        <f t="shared" si="5"/>
        <v>375</v>
      </c>
      <c r="H23" s="68" t="s">
        <v>234</v>
      </c>
      <c r="I23" s="67">
        <f t="shared" si="2"/>
        <v>475</v>
      </c>
      <c r="J23" s="68" t="s">
        <v>252</v>
      </c>
      <c r="K23" s="66">
        <f t="shared" si="3"/>
        <v>1025</v>
      </c>
      <c r="L23" s="68" t="s">
        <v>267</v>
      </c>
      <c r="M23" s="67">
        <f t="shared" si="4"/>
        <v>1275</v>
      </c>
      <c r="N23"/>
      <c r="O23"/>
      <c r="P23"/>
    </row>
    <row r="24" spans="1:16" ht="18.75" x14ac:dyDescent="0.25">
      <c r="A24" s="77" t="s">
        <v>207</v>
      </c>
      <c r="B24" s="85" t="s">
        <v>208</v>
      </c>
      <c r="C24" s="81">
        <v>2800</v>
      </c>
      <c r="D24" s="64">
        <v>0.375</v>
      </c>
      <c r="E24" s="78">
        <f t="shared" si="1"/>
        <v>1750</v>
      </c>
      <c r="F24" s="68" t="s">
        <v>233</v>
      </c>
      <c r="G24" s="70">
        <f t="shared" si="5"/>
        <v>262.5</v>
      </c>
      <c r="H24" s="68" t="s">
        <v>235</v>
      </c>
      <c r="I24" s="67">
        <f t="shared" si="2"/>
        <v>332.5</v>
      </c>
      <c r="J24" s="68" t="s">
        <v>253</v>
      </c>
      <c r="K24" s="66">
        <f t="shared" si="3"/>
        <v>717.5</v>
      </c>
      <c r="L24" s="68" t="s">
        <v>268</v>
      </c>
      <c r="M24" s="67">
        <f t="shared" si="4"/>
        <v>892.5</v>
      </c>
      <c r="N24"/>
      <c r="O24"/>
      <c r="P24"/>
    </row>
    <row r="25" spans="1:16" ht="15" x14ac:dyDescent="0.25">
      <c r="A25" s="60"/>
      <c r="B25" s="60" t="s">
        <v>121</v>
      </c>
      <c r="C25" s="61"/>
      <c r="D25" s="61"/>
      <c r="E25" s="61"/>
      <c r="F25" s="72"/>
      <c r="G25" s="61"/>
      <c r="H25" s="72"/>
      <c r="I25" s="63"/>
      <c r="J25" s="72"/>
      <c r="K25" s="61"/>
      <c r="L25" s="72"/>
      <c r="M25" s="63"/>
      <c r="N25"/>
      <c r="O25"/>
      <c r="P25"/>
    </row>
    <row r="26" spans="1:16" ht="18.75" x14ac:dyDescent="0.25">
      <c r="A26" s="77" t="s">
        <v>179</v>
      </c>
      <c r="B26" s="82" t="s">
        <v>180</v>
      </c>
      <c r="C26" s="79">
        <v>33950</v>
      </c>
      <c r="D26" s="64">
        <v>0.375</v>
      </c>
      <c r="E26" s="78">
        <f t="shared" si="1"/>
        <v>21218.75</v>
      </c>
      <c r="F26" s="65" t="s">
        <v>6</v>
      </c>
      <c r="G26" s="73">
        <f>E26*0.15</f>
        <v>3182.8125</v>
      </c>
      <c r="H26" s="65" t="s">
        <v>7</v>
      </c>
      <c r="I26" s="67">
        <f t="shared" ref="I26:I33" si="6">E26*0.19</f>
        <v>4031.5625</v>
      </c>
      <c r="J26" s="65" t="s">
        <v>239</v>
      </c>
      <c r="K26" s="66">
        <f t="shared" ref="K26:K33" si="7">E26*0.41</f>
        <v>8699.6875</v>
      </c>
      <c r="L26" s="65" t="s">
        <v>254</v>
      </c>
      <c r="M26" s="67">
        <f t="shared" ref="M26:M33" si="8">E26*0.51</f>
        <v>10821.5625</v>
      </c>
      <c r="N26"/>
      <c r="O26"/>
      <c r="P26"/>
    </row>
    <row r="27" spans="1:16" ht="18.75" x14ac:dyDescent="0.25">
      <c r="A27" s="77" t="s">
        <v>181</v>
      </c>
      <c r="B27" s="82" t="s">
        <v>182</v>
      </c>
      <c r="C27" s="79">
        <v>43953.18</v>
      </c>
      <c r="D27" s="64">
        <v>0.375</v>
      </c>
      <c r="E27" s="78">
        <f t="shared" si="1"/>
        <v>27470.737499999999</v>
      </c>
      <c r="F27" s="65" t="s">
        <v>191</v>
      </c>
      <c r="G27" s="73">
        <f t="shared" ref="G27:G33" si="9">E27*0.15</f>
        <v>4120.6106249999993</v>
      </c>
      <c r="H27" s="65" t="s">
        <v>198</v>
      </c>
      <c r="I27" s="67">
        <f t="shared" si="6"/>
        <v>5219.4401250000001</v>
      </c>
      <c r="J27" s="65" t="s">
        <v>240</v>
      </c>
      <c r="K27" s="66">
        <f t="shared" si="7"/>
        <v>11263.002374999998</v>
      </c>
      <c r="L27" s="65" t="s">
        <v>255</v>
      </c>
      <c r="M27" s="67">
        <f t="shared" si="8"/>
        <v>14010.076125</v>
      </c>
      <c r="N27"/>
      <c r="O27"/>
      <c r="P27"/>
    </row>
    <row r="28" spans="1:16" ht="18.75" x14ac:dyDescent="0.25">
      <c r="A28" s="77" t="s">
        <v>183</v>
      </c>
      <c r="B28" s="82" t="s">
        <v>184</v>
      </c>
      <c r="C28" s="79">
        <v>54836.98</v>
      </c>
      <c r="D28" s="64">
        <v>0.375</v>
      </c>
      <c r="E28" s="78">
        <f t="shared" si="1"/>
        <v>34273.112500000003</v>
      </c>
      <c r="F28" s="65" t="s">
        <v>192</v>
      </c>
      <c r="G28" s="73">
        <f t="shared" si="9"/>
        <v>5140.9668750000001</v>
      </c>
      <c r="H28" s="65" t="s">
        <v>199</v>
      </c>
      <c r="I28" s="67">
        <f t="shared" si="6"/>
        <v>6511.8913750000011</v>
      </c>
      <c r="J28" s="65" t="s">
        <v>241</v>
      </c>
      <c r="K28" s="66">
        <f t="shared" si="7"/>
        <v>14051.976125000001</v>
      </c>
      <c r="L28" s="65" t="s">
        <v>256</v>
      </c>
      <c r="M28" s="67">
        <f t="shared" si="8"/>
        <v>17479.287375000004</v>
      </c>
      <c r="N28"/>
      <c r="O28"/>
      <c r="P28"/>
    </row>
    <row r="29" spans="1:16" ht="18.75" x14ac:dyDescent="0.25">
      <c r="A29" s="77" t="s">
        <v>185</v>
      </c>
      <c r="B29" s="82" t="s">
        <v>186</v>
      </c>
      <c r="C29" s="79">
        <v>68980.56</v>
      </c>
      <c r="D29" s="64">
        <v>0.375</v>
      </c>
      <c r="E29" s="78">
        <f t="shared" si="1"/>
        <v>43112.85</v>
      </c>
      <c r="F29" s="65" t="s">
        <v>193</v>
      </c>
      <c r="G29" s="73">
        <f t="shared" si="9"/>
        <v>6466.9274999999998</v>
      </c>
      <c r="H29" s="65" t="s">
        <v>200</v>
      </c>
      <c r="I29" s="67">
        <f t="shared" si="6"/>
        <v>8191.4414999999999</v>
      </c>
      <c r="J29" s="65" t="s">
        <v>242</v>
      </c>
      <c r="K29" s="66">
        <f t="shared" si="7"/>
        <v>17676.268499999998</v>
      </c>
      <c r="L29" s="65" t="s">
        <v>257</v>
      </c>
      <c r="M29" s="67">
        <f t="shared" si="8"/>
        <v>21987.553499999998</v>
      </c>
      <c r="N29"/>
      <c r="O29"/>
      <c r="P29"/>
    </row>
    <row r="30" spans="1:16" ht="18.75" x14ac:dyDescent="0.25">
      <c r="A30" s="77" t="s">
        <v>187</v>
      </c>
      <c r="B30" s="82" t="s">
        <v>188</v>
      </c>
      <c r="C30" s="79">
        <v>97723.520000000004</v>
      </c>
      <c r="D30" s="64">
        <v>0.375</v>
      </c>
      <c r="E30" s="78">
        <f t="shared" si="1"/>
        <v>61077.200000000004</v>
      </c>
      <c r="F30" s="65" t="s">
        <v>194</v>
      </c>
      <c r="G30" s="73">
        <f t="shared" si="9"/>
        <v>9161.58</v>
      </c>
      <c r="H30" s="65" t="s">
        <v>201</v>
      </c>
      <c r="I30" s="67">
        <f t="shared" si="6"/>
        <v>11604.668000000001</v>
      </c>
      <c r="J30" s="65" t="s">
        <v>243</v>
      </c>
      <c r="K30" s="66">
        <f t="shared" si="7"/>
        <v>25041.652000000002</v>
      </c>
      <c r="L30" s="65" t="s">
        <v>258</v>
      </c>
      <c r="M30" s="67">
        <f t="shared" si="8"/>
        <v>31149.372000000003</v>
      </c>
      <c r="N30"/>
      <c r="O30"/>
      <c r="P30"/>
    </row>
    <row r="31" spans="1:16" ht="18.75" x14ac:dyDescent="0.25">
      <c r="A31" s="77" t="s">
        <v>218</v>
      </c>
      <c r="B31" s="82" t="s">
        <v>219</v>
      </c>
      <c r="C31" s="79">
        <v>101482</v>
      </c>
      <c r="D31" s="64">
        <v>0.375</v>
      </c>
      <c r="E31" s="78">
        <f t="shared" si="1"/>
        <v>63426.25</v>
      </c>
      <c r="F31" s="65" t="s">
        <v>222</v>
      </c>
      <c r="G31" s="73">
        <f t="shared" si="9"/>
        <v>9513.9375</v>
      </c>
      <c r="H31" s="65" t="s">
        <v>223</v>
      </c>
      <c r="I31" s="67">
        <f t="shared" si="6"/>
        <v>12050.987499999999</v>
      </c>
      <c r="J31" s="65" t="s">
        <v>244</v>
      </c>
      <c r="K31" s="66">
        <f t="shared" si="7"/>
        <v>26004.762499999997</v>
      </c>
      <c r="L31" s="65" t="s">
        <v>259</v>
      </c>
      <c r="M31" s="67">
        <f t="shared" si="8"/>
        <v>32347.387500000001</v>
      </c>
      <c r="N31"/>
      <c r="O31"/>
      <c r="P31"/>
    </row>
    <row r="32" spans="1:16" ht="18.75" x14ac:dyDescent="0.25">
      <c r="A32" s="77" t="s">
        <v>189</v>
      </c>
      <c r="B32" s="82" t="s">
        <v>190</v>
      </c>
      <c r="C32" s="88">
        <v>145000</v>
      </c>
      <c r="D32" s="64">
        <v>0.375</v>
      </c>
      <c r="E32" s="78">
        <f t="shared" si="1"/>
        <v>90625</v>
      </c>
      <c r="F32" s="65" t="s">
        <v>195</v>
      </c>
      <c r="G32" s="73">
        <f t="shared" si="9"/>
        <v>13593.75</v>
      </c>
      <c r="H32" s="65" t="s">
        <v>202</v>
      </c>
      <c r="I32" s="67">
        <f t="shared" si="6"/>
        <v>17218.75</v>
      </c>
      <c r="J32" s="65" t="s">
        <v>245</v>
      </c>
      <c r="K32" s="66">
        <f t="shared" si="7"/>
        <v>37156.25</v>
      </c>
      <c r="L32" s="65" t="s">
        <v>260</v>
      </c>
      <c r="M32" s="67">
        <f t="shared" si="8"/>
        <v>46218.75</v>
      </c>
      <c r="N32"/>
      <c r="O32"/>
      <c r="P32"/>
    </row>
    <row r="33" spans="1:16" ht="30" x14ac:dyDescent="0.25">
      <c r="A33" s="87" t="s">
        <v>220</v>
      </c>
      <c r="B33" s="86" t="s">
        <v>221</v>
      </c>
      <c r="C33" s="88">
        <v>271000</v>
      </c>
      <c r="D33" s="64">
        <v>0.375</v>
      </c>
      <c r="E33" s="78">
        <f t="shared" si="1"/>
        <v>169375</v>
      </c>
      <c r="F33" s="65" t="s">
        <v>224</v>
      </c>
      <c r="G33" s="73">
        <f t="shared" si="9"/>
        <v>25406.25</v>
      </c>
      <c r="H33" s="65" t="s">
        <v>225</v>
      </c>
      <c r="I33" s="67">
        <f t="shared" si="6"/>
        <v>32181.25</v>
      </c>
      <c r="J33" s="65" t="s">
        <v>248</v>
      </c>
      <c r="K33" s="66">
        <f t="shared" si="7"/>
        <v>69443.75</v>
      </c>
      <c r="L33" s="65" t="s">
        <v>263</v>
      </c>
      <c r="M33" s="67">
        <f t="shared" si="8"/>
        <v>86381.25</v>
      </c>
      <c r="N33"/>
      <c r="O33"/>
      <c r="P33"/>
    </row>
    <row r="34" spans="1:16" ht="15" x14ac:dyDescent="0.25">
      <c r="A34" s="54"/>
      <c r="B34" s="71"/>
      <c r="C34" s="56"/>
      <c r="D34" s="56"/>
      <c r="E34" s="56"/>
      <c r="F34" s="56"/>
      <c r="G34" s="56"/>
      <c r="H34" s="56"/>
      <c r="I34" s="56"/>
      <c r="J34" s="3"/>
    </row>
    <row r="35" spans="1:16" ht="15" x14ac:dyDescent="0.25">
      <c r="A35" s="74"/>
      <c r="B35" s="75"/>
      <c r="C35" s="56"/>
      <c r="D35" s="56"/>
      <c r="E35" s="56"/>
      <c r="F35" s="56"/>
      <c r="G35" s="56"/>
      <c r="H35" s="56"/>
      <c r="I35" s="56"/>
      <c r="J35" s="3"/>
      <c r="K35" s="3"/>
      <c r="L35" s="3"/>
      <c r="M35" s="37"/>
      <c r="N35" s="3"/>
      <c r="O35" s="3"/>
      <c r="P35" s="3"/>
    </row>
    <row r="36" spans="1:16" ht="15" x14ac:dyDescent="0.25">
      <c r="A36" s="76" t="s">
        <v>25</v>
      </c>
      <c r="B36" s="48"/>
      <c r="C36" s="49"/>
      <c r="D36" s="49"/>
      <c r="E36" s="49"/>
      <c r="F36" s="49"/>
      <c r="G36" s="49"/>
      <c r="H36" s="49"/>
      <c r="I36" s="49"/>
    </row>
    <row r="37" spans="1:16" ht="15" x14ac:dyDescent="0.25">
      <c r="A37" s="48" t="s">
        <v>26</v>
      </c>
      <c r="B37" s="48"/>
      <c r="C37" s="49"/>
      <c r="D37" s="49"/>
      <c r="E37" s="49"/>
      <c r="F37" s="49"/>
      <c r="G37" s="49"/>
      <c r="H37" s="49"/>
      <c r="I37" s="49"/>
    </row>
    <row r="38" spans="1:16" ht="15" x14ac:dyDescent="0.25">
      <c r="A38" s="47"/>
      <c r="B38" s="48" t="s">
        <v>27</v>
      </c>
      <c r="C38" s="49"/>
      <c r="D38" s="49"/>
      <c r="E38" s="49"/>
      <c r="F38" s="49"/>
      <c r="G38" s="49"/>
      <c r="H38" s="49"/>
      <c r="I38" s="49"/>
    </row>
    <row r="39" spans="1:16" ht="15" x14ac:dyDescent="0.25">
      <c r="A39" s="47"/>
      <c r="B39" s="48" t="s">
        <v>28</v>
      </c>
      <c r="C39" s="49"/>
      <c r="D39" s="49"/>
      <c r="E39" s="49"/>
      <c r="F39" s="49"/>
      <c r="G39" s="49"/>
      <c r="H39" s="49"/>
      <c r="I39" s="49"/>
    </row>
    <row r="40" spans="1:16" ht="15" x14ac:dyDescent="0.25">
      <c r="A40" s="47"/>
      <c r="B40" s="48" t="s">
        <v>29</v>
      </c>
      <c r="C40" s="49"/>
      <c r="D40" s="49"/>
      <c r="E40" s="49"/>
      <c r="F40" s="49"/>
      <c r="G40" s="49"/>
      <c r="H40" s="49"/>
      <c r="I40" s="49"/>
    </row>
    <row r="41" spans="1:16" ht="15" x14ac:dyDescent="0.25">
      <c r="A41" s="47"/>
      <c r="B41" s="48" t="s">
        <v>30</v>
      </c>
      <c r="C41" s="49"/>
      <c r="D41" s="49"/>
      <c r="E41" s="49"/>
      <c r="F41" s="49"/>
      <c r="G41" s="49"/>
      <c r="H41" s="49"/>
      <c r="I41" s="49"/>
    </row>
    <row r="42" spans="1:16" ht="15" x14ac:dyDescent="0.25">
      <c r="A42" s="47"/>
      <c r="B42" s="48" t="s">
        <v>31</v>
      </c>
      <c r="C42" s="49"/>
      <c r="D42" s="49"/>
      <c r="E42" s="49"/>
      <c r="F42" s="49"/>
      <c r="G42" s="49"/>
      <c r="H42" s="49"/>
      <c r="I42" s="49"/>
    </row>
    <row r="43" spans="1:16" ht="15" x14ac:dyDescent="0.25">
      <c r="A43" s="47"/>
      <c r="B43" s="48" t="s">
        <v>32</v>
      </c>
      <c r="C43" s="49"/>
      <c r="D43" s="49"/>
      <c r="E43" s="49"/>
      <c r="F43" s="49"/>
      <c r="G43" s="49"/>
      <c r="H43" s="49"/>
      <c r="I43" s="49"/>
    </row>
    <row r="44" spans="1:16" ht="15" x14ac:dyDescent="0.25">
      <c r="A44" s="47"/>
      <c r="B44" s="48" t="s">
        <v>236</v>
      </c>
      <c r="C44" s="49"/>
      <c r="D44" s="49"/>
      <c r="E44" s="49"/>
      <c r="F44" s="49"/>
      <c r="G44" s="49"/>
      <c r="H44" s="49"/>
      <c r="I44" s="49"/>
    </row>
    <row r="45" spans="1:16" ht="15" x14ac:dyDescent="0.25">
      <c r="A45" s="47"/>
      <c r="B45" s="49" t="s">
        <v>161</v>
      </c>
      <c r="C45" s="49"/>
      <c r="D45" s="49"/>
      <c r="E45" s="49"/>
      <c r="F45" s="49"/>
      <c r="G45" s="49"/>
      <c r="H45" s="49"/>
      <c r="I45" s="49"/>
    </row>
    <row r="46" spans="1:16" ht="15" x14ac:dyDescent="0.25">
      <c r="A46" s="47"/>
      <c r="B46" s="48"/>
      <c r="C46" s="49"/>
      <c r="D46" s="49"/>
      <c r="E46" s="49"/>
      <c r="F46" s="49"/>
      <c r="G46" s="49"/>
      <c r="H46" s="49"/>
      <c r="I46" s="49"/>
    </row>
  </sheetData>
  <phoneticPr fontId="0" type="noConversion"/>
  <printOptions horizontalCentered="1" verticalCentered="1"/>
  <pageMargins left="0.22" right="0.2" top="0.93" bottom="0.35" header="0.34" footer="0.21"/>
  <pageSetup scale="52" orientation="landscape" r:id="rId1"/>
  <headerFooter alignWithMargins="0">
    <oddHeader>&amp;C&amp;"Arial,Bold"&amp;16ExaGrid IT Hardware EPL 3760 Pricelist
Posting Date January 11,2021</oddHeader>
  </headerFooter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G77"/>
  <sheetViews>
    <sheetView view="pageLayout" topLeftCell="A10" zoomScaleNormal="100" zoomScaleSheetLayoutView="90" workbookViewId="0">
      <selection activeCell="B3" sqref="B3"/>
    </sheetView>
  </sheetViews>
  <sheetFormatPr defaultRowHeight="12.75" x14ac:dyDescent="0.2"/>
  <cols>
    <col min="1" max="1" width="15.140625" style="9" customWidth="1"/>
    <col min="2" max="2" width="63.85546875" customWidth="1"/>
    <col min="3" max="3" width="28.7109375" style="1" bestFit="1" customWidth="1"/>
    <col min="4" max="4" width="12.7109375" style="1" bestFit="1" customWidth="1"/>
    <col min="5" max="5" width="28.7109375" bestFit="1" customWidth="1"/>
    <col min="6" max="6" width="12.7109375" bestFit="1" customWidth="1"/>
  </cols>
  <sheetData>
    <row r="5" spans="1:6" x14ac:dyDescent="0.2">
      <c r="C5" s="38" t="s">
        <v>44</v>
      </c>
    </row>
    <row r="6" spans="1:6" ht="13.5" thickBot="1" x14ac:dyDescent="0.25"/>
    <row r="7" spans="1:6" ht="39" x14ac:dyDescent="0.25">
      <c r="A7" s="20" t="s">
        <v>37</v>
      </c>
      <c r="B7" s="21" t="s">
        <v>155</v>
      </c>
      <c r="C7" s="28" t="s">
        <v>37</v>
      </c>
      <c r="D7" s="22" t="s">
        <v>159</v>
      </c>
      <c r="E7" s="32" t="s">
        <v>37</v>
      </c>
      <c r="F7" s="23" t="s">
        <v>160</v>
      </c>
    </row>
    <row r="8" spans="1:6" x14ac:dyDescent="0.2">
      <c r="A8" s="2"/>
      <c r="B8" s="6"/>
      <c r="C8" s="4"/>
      <c r="D8" s="3"/>
      <c r="E8" s="4"/>
      <c r="F8" s="5"/>
    </row>
    <row r="9" spans="1:6" ht="15.75" x14ac:dyDescent="0.25">
      <c r="A9" s="24"/>
      <c r="B9" s="16" t="s">
        <v>16</v>
      </c>
      <c r="C9" s="29"/>
      <c r="D9" s="17"/>
      <c r="E9" s="33"/>
      <c r="F9" s="34"/>
    </row>
    <row r="10" spans="1:6" x14ac:dyDescent="0.2">
      <c r="A10" s="25" t="e">
        <f>'MS ITS EPL Pricing'!#REF!</f>
        <v>#REF!</v>
      </c>
      <c r="B10" s="18" t="e">
        <f>'MS ITS EPL Pricing'!#REF!</f>
        <v>#REF!</v>
      </c>
      <c r="C10" s="25" t="s">
        <v>8</v>
      </c>
      <c r="D10" s="19" t="e">
        <f>'MS ITS EPL Pricing'!#REF!*1.06</f>
        <v>#REF!</v>
      </c>
      <c r="E10" s="26" t="s">
        <v>0</v>
      </c>
      <c r="F10" s="31" t="e">
        <f>'MS ITS EPL Pricing'!#REF!*1.06</f>
        <v>#REF!</v>
      </c>
    </row>
    <row r="11" spans="1:6" x14ac:dyDescent="0.2">
      <c r="A11" s="25" t="str">
        <f>'MS ITS EPL Pricing'!A9</f>
        <v>EX10</v>
      </c>
      <c r="B11" s="18" t="str">
        <f>'MS ITS EPL Pricing'!B9</f>
        <v>Disk Capacity: Raw: 32 TB, Useable: 20 TB.  10 TB Full Backup.</v>
      </c>
      <c r="C11" s="25" t="s">
        <v>9</v>
      </c>
      <c r="D11" s="19">
        <f>'MS ITS EPL Pricing'!G9*1.06</f>
        <v>3140.6475</v>
      </c>
      <c r="E11" s="26" t="s">
        <v>1</v>
      </c>
      <c r="F11" s="31">
        <f>'MS ITS EPL Pricing'!I9*1.06</f>
        <v>3978.1534999999999</v>
      </c>
    </row>
    <row r="12" spans="1:6" x14ac:dyDescent="0.2">
      <c r="A12" s="25" t="str">
        <f>'MS ITS EPL Pricing'!A10</f>
        <v>EX18</v>
      </c>
      <c r="B12" s="18" t="str">
        <f>'MS ITS EPL Pricing'!B10</f>
        <v>Disk Capacity: Raw: 48 TB, Useable: 36 TB. 18 TB Full Backup.</v>
      </c>
      <c r="C12" s="25" t="s">
        <v>10</v>
      </c>
      <c r="D12" s="19">
        <f>'MS ITS EPL Pricing'!G10*1.06</f>
        <v>4101.6037500000002</v>
      </c>
      <c r="E12" s="26" t="s">
        <v>2</v>
      </c>
      <c r="F12" s="31">
        <f>'MS ITS EPL Pricing'!I10*1.06</f>
        <v>5195.3647500000006</v>
      </c>
    </row>
    <row r="13" spans="1:6" x14ac:dyDescent="0.2">
      <c r="A13" s="25" t="str">
        <f>'MS ITS EPL Pricing'!A11</f>
        <v>EX27</v>
      </c>
      <c r="B13" s="18" t="str">
        <f>'MS ITS EPL Pricing'!B11</f>
        <v>Disk Capacity: Raw: 72 TB, Useable: 54 TB. 27 TB Full Backup.</v>
      </c>
      <c r="C13" s="25" t="s">
        <v>11</v>
      </c>
      <c r="D13" s="19">
        <f>'MS ITS EPL Pricing'!G11*1.06</f>
        <v>5140.9668750000001</v>
      </c>
      <c r="E13" s="26" t="s">
        <v>3</v>
      </c>
      <c r="F13" s="31">
        <f>'MS ITS EPL Pricing'!I11*1.06</f>
        <v>6511.8913750000002</v>
      </c>
    </row>
    <row r="14" spans="1:6" x14ac:dyDescent="0.2">
      <c r="A14" s="25" t="str">
        <f>'MS ITS EPL Pricing'!A12</f>
        <v>EX36</v>
      </c>
      <c r="B14" s="18" t="str">
        <f>'MS ITS EPL Pricing'!B12</f>
        <v>Disk Capacity: Raw: 96 TB, Useable: 72 TB. 36 TB Full Backup. Includes 1 10 Gigabit Add on Card</v>
      </c>
      <c r="C14" s="25" t="s">
        <v>12</v>
      </c>
      <c r="D14" s="19">
        <f>'MS ITS EPL Pricing'!G12*1.06</f>
        <v>6466.9275000000007</v>
      </c>
      <c r="E14" s="26" t="s">
        <v>4</v>
      </c>
      <c r="F14" s="31">
        <f>'MS ITS EPL Pricing'!I12*1.06</f>
        <v>8191.4414999999999</v>
      </c>
    </row>
    <row r="15" spans="1:6" x14ac:dyDescent="0.2">
      <c r="A15" s="25" t="str">
        <f>'MS ITS EPL Pricing'!A13</f>
        <v>EX52</v>
      </c>
      <c r="B15" s="18" t="str">
        <f>'MS ITS EPL Pricing'!B13</f>
        <v>Disk Capacity: Raw: 128 TB, Useable: 104 TB. 52 TB Full Backup. Includes 1 10 Gigabit Add on Card</v>
      </c>
      <c r="C15" s="25" t="s">
        <v>79</v>
      </c>
      <c r="D15" s="19">
        <f>'MS ITS EPL Pricing'!G13*1.06</f>
        <v>9161.58</v>
      </c>
      <c r="E15" s="26" t="s">
        <v>93</v>
      </c>
      <c r="F15" s="31">
        <f>'MS ITS EPL Pricing'!I13*1.06</f>
        <v>11604.668</v>
      </c>
    </row>
    <row r="16" spans="1:6" x14ac:dyDescent="0.2">
      <c r="A16" s="25" t="str">
        <f>'MS ITS EPL Pricing'!A14</f>
        <v>EX54</v>
      </c>
      <c r="B16" s="18" t="str">
        <f>'MS ITS EPL Pricing'!B14</f>
        <v>Disk Capacity: Raw: 162 TB, Useable: 108 TB. 54 TB Full Backup. Includes 1 10 Gigabit Add on Card</v>
      </c>
      <c r="C16" s="25" t="s">
        <v>13</v>
      </c>
      <c r="D16" s="19">
        <f>'MS ITS EPL Pricing'!G14*1.06</f>
        <v>9513.9637500000008</v>
      </c>
      <c r="E16" s="26" t="s">
        <v>5</v>
      </c>
      <c r="F16" s="31">
        <f>'MS ITS EPL Pricing'!I14*1.06</f>
        <v>12051.020750000001</v>
      </c>
    </row>
    <row r="17" spans="1:6" x14ac:dyDescent="0.2">
      <c r="A17" s="25">
        <f>'MS ITS EPL Pricing'!A15</f>
        <v>0</v>
      </c>
      <c r="B17" s="18">
        <f>'MS ITS EPL Pricing'!B15</f>
        <v>0</v>
      </c>
      <c r="C17" s="25" t="s">
        <v>80</v>
      </c>
      <c r="D17" s="19">
        <f>'MS ITS EPL Pricing'!G15*1.06</f>
        <v>0</v>
      </c>
      <c r="E17" s="26" t="s">
        <v>94</v>
      </c>
      <c r="F17" s="31">
        <f>'MS ITS EPL Pricing'!I15*1.06</f>
        <v>0</v>
      </c>
    </row>
    <row r="18" spans="1:6" x14ac:dyDescent="0.2">
      <c r="A18" s="25" t="str">
        <f>'MS ITS EPL Pricing'!A16</f>
        <v>EX84</v>
      </c>
      <c r="B18" s="18" t="str">
        <f>'MS ITS EPL Pricing'!B16</f>
        <v>Disk Capacity: Raw: 192 TB, Useable: 168 TB. 84 TB Full Backup. Includes 1 10 Gigabit Add on Card</v>
      </c>
      <c r="C18" s="25" t="s">
        <v>81</v>
      </c>
      <c r="D18" s="19">
        <f>'MS ITS EPL Pricing'!G16*1.06</f>
        <v>13614.375</v>
      </c>
      <c r="E18" s="26" t="s">
        <v>95</v>
      </c>
      <c r="F18" s="31">
        <f>'MS ITS EPL Pricing'!I16*1.06</f>
        <v>17244.875</v>
      </c>
    </row>
    <row r="19" spans="1:6" x14ac:dyDescent="0.2">
      <c r="A19" s="25" t="str">
        <f>'MS ITS EPL Pricing'!A17</f>
        <v>EX120-G</v>
      </c>
      <c r="B19" s="18" t="str">
        <f>'MS ITS EPL Pricing'!B17</f>
        <v>Disk Capacity: Raw:288 TB, Useable: 240 TB. 120 TB Full Backup0 .Includes 2 10 Gigabit Add on Cards (qty 1 EX84 &amp; qty 1 EX36)</v>
      </c>
      <c r="C19" s="25" t="s">
        <v>123</v>
      </c>
      <c r="D19" s="19">
        <f>'MS ITS EPL Pricing'!G17*1.06</f>
        <v>18980.625</v>
      </c>
      <c r="E19" s="26" t="s">
        <v>139</v>
      </c>
      <c r="F19" s="31">
        <f>'MS ITS EPL Pricing'!I17*1.06</f>
        <v>24042.125</v>
      </c>
    </row>
    <row r="20" spans="1:6" x14ac:dyDescent="0.2">
      <c r="A20" s="25" t="e">
        <f>'MS ITS EPL Pricing'!#REF!</f>
        <v>#REF!</v>
      </c>
      <c r="B20" s="18" t="e">
        <f>'MS ITS EPL Pricing'!#REF!</f>
        <v>#REF!</v>
      </c>
      <c r="C20" s="25" t="s">
        <v>124</v>
      </c>
      <c r="D20" s="19" t="e">
        <f>'MS ITS EPL Pricing'!#REF!*1.06</f>
        <v>#REF!</v>
      </c>
      <c r="E20" s="26" t="s">
        <v>140</v>
      </c>
      <c r="F20" s="31" t="e">
        <f>'MS ITS EPL Pricing'!#REF!*1.06</f>
        <v>#REF!</v>
      </c>
    </row>
    <row r="21" spans="1:6" x14ac:dyDescent="0.2">
      <c r="A21" s="25" t="e">
        <f>'MS ITS EPL Pricing'!#REF!</f>
        <v>#REF!</v>
      </c>
      <c r="B21" s="18" t="e">
        <f>'MS ITS EPL Pricing'!#REF!</f>
        <v>#REF!</v>
      </c>
      <c r="C21" s="25" t="s">
        <v>125</v>
      </c>
      <c r="D21" s="19" t="e">
        <f>'MS ITS EPL Pricing'!#REF!*1.06</f>
        <v>#REF!</v>
      </c>
      <c r="E21" s="26" t="s">
        <v>141</v>
      </c>
      <c r="F21" s="31" t="e">
        <f>'MS ITS EPL Pricing'!#REF!*1.06</f>
        <v>#REF!</v>
      </c>
    </row>
    <row r="22" spans="1:6" x14ac:dyDescent="0.2">
      <c r="A22" s="25" t="e">
        <f>'MS ITS EPL Pricing'!#REF!</f>
        <v>#REF!</v>
      </c>
      <c r="B22" s="18" t="e">
        <f>'MS ITS EPL Pricing'!#REF!</f>
        <v>#REF!</v>
      </c>
      <c r="C22" s="25" t="s">
        <v>126</v>
      </c>
      <c r="D22" s="19" t="e">
        <f>'MS ITS EPL Pricing'!#REF!*1.06</f>
        <v>#REF!</v>
      </c>
      <c r="E22" s="26" t="s">
        <v>142</v>
      </c>
      <c r="F22" s="31" t="e">
        <f>'MS ITS EPL Pricing'!#REF!*1.06</f>
        <v>#REF!</v>
      </c>
    </row>
    <row r="23" spans="1:6" x14ac:dyDescent="0.2">
      <c r="A23" s="25" t="e">
        <f>'MS ITS EPL Pricing'!#REF!</f>
        <v>#REF!</v>
      </c>
      <c r="B23" s="18" t="e">
        <f>'MS ITS EPL Pricing'!#REF!</f>
        <v>#REF!</v>
      </c>
      <c r="C23" s="25" t="s">
        <v>127</v>
      </c>
      <c r="D23" s="19" t="e">
        <f>'MS ITS EPL Pricing'!#REF!*1.06</f>
        <v>#REF!</v>
      </c>
      <c r="E23" s="26" t="s">
        <v>143</v>
      </c>
      <c r="F23" s="31" t="e">
        <f>'MS ITS EPL Pricing'!#REF!*1.06</f>
        <v>#REF!</v>
      </c>
    </row>
    <row r="24" spans="1:6" x14ac:dyDescent="0.2">
      <c r="A24" s="25" t="e">
        <f>'MS ITS EPL Pricing'!#REF!</f>
        <v>#REF!</v>
      </c>
      <c r="B24" s="18" t="e">
        <f>'MS ITS EPL Pricing'!#REF!</f>
        <v>#REF!</v>
      </c>
      <c r="C24" s="25" t="s">
        <v>128</v>
      </c>
      <c r="D24" s="19" t="e">
        <f>'MS ITS EPL Pricing'!#REF!*1.06</f>
        <v>#REF!</v>
      </c>
      <c r="E24" s="26" t="s">
        <v>144</v>
      </c>
      <c r="F24" s="31" t="e">
        <f>'MS ITS EPL Pricing'!#REF!*1.06</f>
        <v>#REF!</v>
      </c>
    </row>
    <row r="25" spans="1:6" x14ac:dyDescent="0.2">
      <c r="A25" s="25" t="e">
        <f>'MS ITS EPL Pricing'!#REF!</f>
        <v>#REF!</v>
      </c>
      <c r="B25" s="18" t="e">
        <f>'MS ITS EPL Pricing'!#REF!</f>
        <v>#REF!</v>
      </c>
      <c r="C25" s="25" t="s">
        <v>129</v>
      </c>
      <c r="D25" s="19" t="e">
        <f>'MS ITS EPL Pricing'!#REF!*1.06</f>
        <v>#REF!</v>
      </c>
      <c r="E25" s="26" t="s">
        <v>145</v>
      </c>
      <c r="F25" s="31" t="e">
        <f>'MS ITS EPL Pricing'!#REF!*1.06</f>
        <v>#REF!</v>
      </c>
    </row>
    <row r="26" spans="1:6" x14ac:dyDescent="0.2">
      <c r="A26" s="25" t="e">
        <f>'MS ITS EPL Pricing'!#REF!</f>
        <v>#REF!</v>
      </c>
      <c r="B26" s="18" t="e">
        <f>'MS ITS EPL Pricing'!#REF!</f>
        <v>#REF!</v>
      </c>
      <c r="C26" s="25" t="s">
        <v>130</v>
      </c>
      <c r="D26" s="19" t="e">
        <f>'MS ITS EPL Pricing'!#REF!*1.06</f>
        <v>#REF!</v>
      </c>
      <c r="E26" s="26" t="s">
        <v>146</v>
      </c>
      <c r="F26" s="31" t="e">
        <f>'MS ITS EPL Pricing'!#REF!*1.06</f>
        <v>#REF!</v>
      </c>
    </row>
    <row r="27" spans="1:6" x14ac:dyDescent="0.2">
      <c r="A27" s="25" t="e">
        <f>'MS ITS EPL Pricing'!#REF!</f>
        <v>#REF!</v>
      </c>
      <c r="B27" s="18" t="e">
        <f>'MS ITS EPL Pricing'!#REF!</f>
        <v>#REF!</v>
      </c>
      <c r="C27" s="25" t="s">
        <v>131</v>
      </c>
      <c r="D27" s="19" t="e">
        <f>'MS ITS EPL Pricing'!#REF!*1.06</f>
        <v>#REF!</v>
      </c>
      <c r="E27" s="26" t="s">
        <v>147</v>
      </c>
      <c r="F27" s="31" t="e">
        <f>'MS ITS EPL Pricing'!#REF!*1.06</f>
        <v>#REF!</v>
      </c>
    </row>
    <row r="28" spans="1:6" x14ac:dyDescent="0.2">
      <c r="A28" s="25" t="e">
        <f>'MS ITS EPL Pricing'!#REF!</f>
        <v>#REF!</v>
      </c>
      <c r="B28" s="18" t="e">
        <f>'MS ITS EPL Pricing'!#REF!</f>
        <v>#REF!</v>
      </c>
      <c r="C28" s="25" t="s">
        <v>132</v>
      </c>
      <c r="D28" s="19" t="e">
        <f>'MS ITS EPL Pricing'!#REF!*1.06</f>
        <v>#REF!</v>
      </c>
      <c r="E28" s="26" t="s">
        <v>148</v>
      </c>
      <c r="F28" s="31" t="e">
        <f>'MS ITS EPL Pricing'!#REF!*1.06</f>
        <v>#REF!</v>
      </c>
    </row>
    <row r="29" spans="1:6" x14ac:dyDescent="0.2">
      <c r="A29" s="25" t="e">
        <f>'MS ITS EPL Pricing'!#REF!</f>
        <v>#REF!</v>
      </c>
      <c r="B29" s="18" t="e">
        <f>'MS ITS EPL Pricing'!#REF!</f>
        <v>#REF!</v>
      </c>
      <c r="C29" s="25" t="s">
        <v>133</v>
      </c>
      <c r="D29" s="19" t="e">
        <f>'MS ITS EPL Pricing'!#REF!*1.06</f>
        <v>#REF!</v>
      </c>
      <c r="E29" s="26" t="s">
        <v>149</v>
      </c>
      <c r="F29" s="31" t="e">
        <f>'MS ITS EPL Pricing'!#REF!*1.06</f>
        <v>#REF!</v>
      </c>
    </row>
    <row r="30" spans="1:6" x14ac:dyDescent="0.2">
      <c r="A30" s="25" t="e">
        <f>'MS ITS EPL Pricing'!#REF!</f>
        <v>#REF!</v>
      </c>
      <c r="B30" s="18" t="e">
        <f>'MS ITS EPL Pricing'!#REF!</f>
        <v>#REF!</v>
      </c>
      <c r="C30" s="25" t="s">
        <v>134</v>
      </c>
      <c r="D30" s="19" t="e">
        <f>'MS ITS EPL Pricing'!#REF!*1.06</f>
        <v>#REF!</v>
      </c>
      <c r="E30" s="26" t="s">
        <v>150</v>
      </c>
      <c r="F30" s="31" t="e">
        <f>'MS ITS EPL Pricing'!#REF!*1.06</f>
        <v>#REF!</v>
      </c>
    </row>
    <row r="31" spans="1:6" x14ac:dyDescent="0.2">
      <c r="A31" s="25" t="e">
        <f>'MS ITS EPL Pricing'!#REF!</f>
        <v>#REF!</v>
      </c>
      <c r="B31" s="18" t="e">
        <f>'MS ITS EPL Pricing'!#REF!</f>
        <v>#REF!</v>
      </c>
      <c r="C31" s="25" t="s">
        <v>135</v>
      </c>
      <c r="D31" s="19" t="e">
        <f>'MS ITS EPL Pricing'!#REF!*1.06</f>
        <v>#REF!</v>
      </c>
      <c r="E31" s="26" t="s">
        <v>151</v>
      </c>
      <c r="F31" s="31" t="e">
        <f>'MS ITS EPL Pricing'!#REF!*1.06</f>
        <v>#REF!</v>
      </c>
    </row>
    <row r="32" spans="1:6" x14ac:dyDescent="0.2">
      <c r="A32" s="25" t="e">
        <f>'MS ITS EPL Pricing'!#REF!</f>
        <v>#REF!</v>
      </c>
      <c r="B32" s="18" t="e">
        <f>'MS ITS EPL Pricing'!#REF!</f>
        <v>#REF!</v>
      </c>
      <c r="C32" s="25" t="s">
        <v>136</v>
      </c>
      <c r="D32" s="19" t="e">
        <f>'MS ITS EPL Pricing'!#REF!*1.06</f>
        <v>#REF!</v>
      </c>
      <c r="E32" s="26" t="s">
        <v>152</v>
      </c>
      <c r="F32" s="31" t="e">
        <f>'MS ITS EPL Pricing'!#REF!*1.06</f>
        <v>#REF!</v>
      </c>
    </row>
    <row r="33" spans="1:7" x14ac:dyDescent="0.2">
      <c r="A33" s="25" t="e">
        <f>'MS ITS EPL Pricing'!#REF!</f>
        <v>#REF!</v>
      </c>
      <c r="B33" s="18" t="e">
        <f>'MS ITS EPL Pricing'!#REF!</f>
        <v>#REF!</v>
      </c>
      <c r="C33" s="25" t="s">
        <v>137</v>
      </c>
      <c r="D33" s="19" t="e">
        <f>'MS ITS EPL Pricing'!#REF!*1.06</f>
        <v>#REF!</v>
      </c>
      <c r="E33" s="26" t="s">
        <v>153</v>
      </c>
      <c r="F33" s="31" t="e">
        <f>'MS ITS EPL Pricing'!#REF!*1.06</f>
        <v>#REF!</v>
      </c>
    </row>
    <row r="34" spans="1:7" x14ac:dyDescent="0.2">
      <c r="A34" s="25" t="e">
        <f>'MS ITS EPL Pricing'!#REF!</f>
        <v>#REF!</v>
      </c>
      <c r="B34" s="18" t="e">
        <f>'MS ITS EPL Pricing'!#REF!</f>
        <v>#REF!</v>
      </c>
      <c r="C34" s="25" t="s">
        <v>138</v>
      </c>
      <c r="D34" s="19" t="e">
        <f>'MS ITS EPL Pricing'!#REF!*1.06</f>
        <v>#REF!</v>
      </c>
      <c r="E34" s="26" t="s">
        <v>154</v>
      </c>
      <c r="F34" s="31" t="e">
        <f>'MS ITS EPL Pricing'!#REF!*1.06</f>
        <v>#REF!</v>
      </c>
    </row>
    <row r="35" spans="1:7" ht="25.5" x14ac:dyDescent="0.2">
      <c r="A35" s="44" t="s">
        <v>45</v>
      </c>
      <c r="B35" s="45" t="s">
        <v>111</v>
      </c>
      <c r="C35" s="26" t="s">
        <v>33</v>
      </c>
      <c r="D35" s="19">
        <f>'MS ITS EPL Pricing'!G18*1.06</f>
        <v>21465</v>
      </c>
      <c r="E35" s="35" t="s">
        <v>35</v>
      </c>
      <c r="F35" s="31">
        <f>'MS ITS EPL Pricing'!I18*1.06</f>
        <v>27189</v>
      </c>
    </row>
    <row r="36" spans="1:7" ht="25.5" x14ac:dyDescent="0.2">
      <c r="A36" s="44" t="s">
        <v>46</v>
      </c>
      <c r="B36" s="45" t="s">
        <v>112</v>
      </c>
      <c r="C36" s="26" t="s">
        <v>34</v>
      </c>
      <c r="D36" s="19">
        <f>'MS ITS EPL Pricing'!G19*1.06</f>
        <v>25440</v>
      </c>
      <c r="E36" s="35" t="s">
        <v>36</v>
      </c>
      <c r="F36" s="31">
        <f>'MS ITS EPL Pricing'!I19*1.06</f>
        <v>32224</v>
      </c>
      <c r="G36" s="39"/>
    </row>
    <row r="37" spans="1:7" ht="25.5" x14ac:dyDescent="0.2">
      <c r="A37" s="44" t="s">
        <v>113</v>
      </c>
      <c r="B37" s="45" t="s">
        <v>114</v>
      </c>
      <c r="C37" s="41" t="s">
        <v>47</v>
      </c>
      <c r="D37" s="42">
        <f>'MS ITS EPL Pricing'!G20*1.06</f>
        <v>268.3125</v>
      </c>
      <c r="E37" s="41" t="s">
        <v>49</v>
      </c>
      <c r="F37" s="43">
        <f>'MS ITS EPL Pricing'!I20*1.06</f>
        <v>339.86250000000001</v>
      </c>
    </row>
    <row r="38" spans="1:7" ht="25.5" x14ac:dyDescent="0.2">
      <c r="A38" s="44" t="s">
        <v>115</v>
      </c>
      <c r="B38" s="45" t="s">
        <v>116</v>
      </c>
      <c r="C38" s="41" t="s">
        <v>48</v>
      </c>
      <c r="D38" s="42">
        <f>'MS ITS EPL Pricing'!G23*1.06</f>
        <v>397.5</v>
      </c>
      <c r="E38" s="41" t="s">
        <v>50</v>
      </c>
      <c r="F38" s="43">
        <f>'MS ITS EPL Pricing'!I23*1.06</f>
        <v>503.5</v>
      </c>
    </row>
    <row r="39" spans="1:7" ht="25.5" x14ac:dyDescent="0.2">
      <c r="A39" s="44" t="s">
        <v>107</v>
      </c>
      <c r="B39" s="45" t="s">
        <v>108</v>
      </c>
      <c r="C39" s="44" t="s">
        <v>117</v>
      </c>
      <c r="D39" s="42">
        <f>'MS ITS EPL Pricing'!G24*1.06</f>
        <v>278.25</v>
      </c>
      <c r="E39" s="44" t="s">
        <v>119</v>
      </c>
      <c r="F39" s="43">
        <f>'MS ITS EPL Pricing'!I24*1.06</f>
        <v>352.45000000000005</v>
      </c>
    </row>
    <row r="40" spans="1:7" ht="25.5" x14ac:dyDescent="0.2">
      <c r="A40" s="44" t="s">
        <v>109</v>
      </c>
      <c r="B40" s="45" t="s">
        <v>110</v>
      </c>
      <c r="C40" s="44" t="s">
        <v>118</v>
      </c>
      <c r="D40" s="42" t="e">
        <f>'MS ITS EPL Pricing'!#REF!*1.06</f>
        <v>#REF!</v>
      </c>
      <c r="E40" s="44" t="s">
        <v>120</v>
      </c>
      <c r="F40" s="43" t="e">
        <f>'MS ITS EPL Pricing'!#REF!*1.06</f>
        <v>#REF!</v>
      </c>
    </row>
    <row r="41" spans="1:7" x14ac:dyDescent="0.2">
      <c r="A41" s="8" t="s">
        <v>23</v>
      </c>
      <c r="B41" s="6"/>
      <c r="C41" s="4"/>
      <c r="D41" s="14"/>
      <c r="E41" s="4"/>
      <c r="F41" s="7"/>
    </row>
    <row r="42" spans="1:7" ht="15.75" x14ac:dyDescent="0.25">
      <c r="A42" s="27"/>
      <c r="B42" s="16" t="s">
        <v>24</v>
      </c>
      <c r="C42" s="30"/>
      <c r="D42" s="17"/>
      <c r="E42" s="33"/>
      <c r="F42" s="34"/>
    </row>
    <row r="43" spans="1:7" x14ac:dyDescent="0.2">
      <c r="A43" s="25" t="s">
        <v>38</v>
      </c>
      <c r="B43" s="18" t="s">
        <v>17</v>
      </c>
      <c r="C43" s="25" t="s">
        <v>8</v>
      </c>
      <c r="D43" s="19">
        <f>'MS ITS EPL Pricing'!G26*1.06</f>
        <v>3373.78125</v>
      </c>
      <c r="E43" s="35" t="s">
        <v>0</v>
      </c>
      <c r="F43" s="31">
        <f>'MS ITS EPL Pricing'!I26*1.06</f>
        <v>4273.4562500000002</v>
      </c>
    </row>
    <row r="44" spans="1:7" x14ac:dyDescent="0.2">
      <c r="A44" s="25" t="s">
        <v>39</v>
      </c>
      <c r="B44" s="18" t="s">
        <v>18</v>
      </c>
      <c r="C44" s="25" t="s">
        <v>9</v>
      </c>
      <c r="D44" s="19">
        <f>'MS ITS EPL Pricing'!G27*1.06</f>
        <v>4367.8472624999995</v>
      </c>
      <c r="E44" s="35" t="s">
        <v>1</v>
      </c>
      <c r="F44" s="31">
        <f>'MS ITS EPL Pricing'!I27*1.06</f>
        <v>5532.6065325</v>
      </c>
    </row>
    <row r="45" spans="1:7" x14ac:dyDescent="0.2">
      <c r="A45" s="25" t="s">
        <v>40</v>
      </c>
      <c r="B45" s="18" t="s">
        <v>19</v>
      </c>
      <c r="C45" s="25" t="s">
        <v>10</v>
      </c>
      <c r="D45" s="19">
        <f>'MS ITS EPL Pricing'!G28*1.06</f>
        <v>5449.4248875000003</v>
      </c>
      <c r="E45" s="35" t="s">
        <v>2</v>
      </c>
      <c r="F45" s="31">
        <f>'MS ITS EPL Pricing'!I28*1.06</f>
        <v>6902.6048575000013</v>
      </c>
    </row>
    <row r="46" spans="1:7" x14ac:dyDescent="0.2">
      <c r="A46" s="25" t="s">
        <v>41</v>
      </c>
      <c r="B46" s="18" t="s">
        <v>20</v>
      </c>
      <c r="C46" s="25" t="s">
        <v>11</v>
      </c>
      <c r="D46" s="19">
        <f>'MS ITS EPL Pricing'!G29*1.06</f>
        <v>6854.9431500000001</v>
      </c>
      <c r="E46" s="35" t="s">
        <v>3</v>
      </c>
      <c r="F46" s="31">
        <f>'MS ITS EPL Pricing'!I29*1.06</f>
        <v>8682.9279900000001</v>
      </c>
    </row>
    <row r="47" spans="1:7" x14ac:dyDescent="0.2">
      <c r="A47" s="25" t="s">
        <v>42</v>
      </c>
      <c r="B47" s="18" t="s">
        <v>21</v>
      </c>
      <c r="C47" s="25" t="s">
        <v>12</v>
      </c>
      <c r="D47" s="19">
        <f>'MS ITS EPL Pricing'!G30*1.06</f>
        <v>9711.2748000000011</v>
      </c>
      <c r="E47" s="35" t="s">
        <v>4</v>
      </c>
      <c r="F47" s="31">
        <f>'MS ITS EPL Pricing'!I30*1.06</f>
        <v>12300.948080000002</v>
      </c>
    </row>
    <row r="48" spans="1:7" x14ac:dyDescent="0.2">
      <c r="A48" s="25" t="s">
        <v>51</v>
      </c>
      <c r="B48" s="18" t="s">
        <v>52</v>
      </c>
      <c r="C48" s="25" t="s">
        <v>79</v>
      </c>
      <c r="D48" s="19">
        <f>'MS ITS EPL Pricing'!G31*1.06</f>
        <v>10084.77375</v>
      </c>
      <c r="E48" s="40" t="s">
        <v>93</v>
      </c>
      <c r="F48" s="31">
        <f>'MS ITS EPL Pricing'!I31*1.06</f>
        <v>12774.04675</v>
      </c>
    </row>
    <row r="49" spans="1:6" x14ac:dyDescent="0.2">
      <c r="A49" s="25" t="s">
        <v>43</v>
      </c>
      <c r="B49" s="18" t="s">
        <v>22</v>
      </c>
      <c r="C49" s="25" t="s">
        <v>13</v>
      </c>
      <c r="D49" s="19">
        <f>'MS ITS EPL Pricing'!G32*1.06</f>
        <v>14409.375</v>
      </c>
      <c r="E49" s="40" t="s">
        <v>5</v>
      </c>
      <c r="F49" s="31">
        <f>'MS ITS EPL Pricing'!I32*1.06</f>
        <v>18251.875</v>
      </c>
    </row>
    <row r="50" spans="1:6" x14ac:dyDescent="0.2">
      <c r="A50" s="25" t="s">
        <v>53</v>
      </c>
      <c r="B50" s="18" t="s">
        <v>54</v>
      </c>
      <c r="C50" s="25" t="s">
        <v>80</v>
      </c>
      <c r="D50" s="19">
        <f>'MS ITS EPL Pricing'!G33*1.06</f>
        <v>26930.625</v>
      </c>
      <c r="E50" s="40" t="s">
        <v>94</v>
      </c>
      <c r="F50" s="31">
        <f>'MS ITS EPL Pricing'!I33*1.06</f>
        <v>34112.125</v>
      </c>
    </row>
    <row r="51" spans="1:6" x14ac:dyDescent="0.2">
      <c r="A51" s="25" t="s">
        <v>55</v>
      </c>
      <c r="B51" s="18" t="s">
        <v>56</v>
      </c>
      <c r="C51" s="25" t="s">
        <v>81</v>
      </c>
      <c r="D51" s="19" t="e">
        <f>'MS ITS EPL Pricing'!#REF!*1.06</f>
        <v>#REF!</v>
      </c>
      <c r="E51" s="40" t="s">
        <v>95</v>
      </c>
      <c r="F51" s="31" t="e">
        <f>'MS ITS EPL Pricing'!#REF!*1.06</f>
        <v>#REF!</v>
      </c>
    </row>
    <row r="52" spans="1:6" x14ac:dyDescent="0.2">
      <c r="A52" s="25" t="s">
        <v>57</v>
      </c>
      <c r="B52" s="18" t="s">
        <v>58</v>
      </c>
      <c r="C52" s="25" t="s">
        <v>82</v>
      </c>
      <c r="D52" s="19" t="e">
        <f>'MS ITS EPL Pricing'!#REF!*1.06</f>
        <v>#REF!</v>
      </c>
      <c r="E52" s="40" t="s">
        <v>96</v>
      </c>
      <c r="F52" s="31" t="e">
        <f>'MS ITS EPL Pricing'!#REF!*1.06</f>
        <v>#REF!</v>
      </c>
    </row>
    <row r="53" spans="1:6" x14ac:dyDescent="0.2">
      <c r="A53" s="25" t="s">
        <v>59</v>
      </c>
      <c r="B53" s="18" t="s">
        <v>60</v>
      </c>
      <c r="C53" s="25" t="s">
        <v>83</v>
      </c>
      <c r="D53" s="19" t="e">
        <f>'MS ITS EPL Pricing'!#REF!*1.06</f>
        <v>#REF!</v>
      </c>
      <c r="E53" s="40" t="s">
        <v>97</v>
      </c>
      <c r="F53" s="31" t="e">
        <f>'MS ITS EPL Pricing'!#REF!*1.06</f>
        <v>#REF!</v>
      </c>
    </row>
    <row r="54" spans="1:6" x14ac:dyDescent="0.2">
      <c r="A54" s="25" t="s">
        <v>61</v>
      </c>
      <c r="B54" s="18" t="s">
        <v>62</v>
      </c>
      <c r="C54" s="25" t="s">
        <v>84</v>
      </c>
      <c r="D54" s="19" t="e">
        <f>'MS ITS EPL Pricing'!#REF!*1.06</f>
        <v>#REF!</v>
      </c>
      <c r="E54" s="40" t="s">
        <v>98</v>
      </c>
      <c r="F54" s="31" t="e">
        <f>'MS ITS EPL Pricing'!#REF!*1.06</f>
        <v>#REF!</v>
      </c>
    </row>
    <row r="55" spans="1:6" x14ac:dyDescent="0.2">
      <c r="A55" s="25" t="s">
        <v>63</v>
      </c>
      <c r="B55" s="18" t="s">
        <v>64</v>
      </c>
      <c r="C55" s="25" t="s">
        <v>85</v>
      </c>
      <c r="D55" s="19" t="e">
        <f>'MS ITS EPL Pricing'!#REF!*1.06</f>
        <v>#REF!</v>
      </c>
      <c r="E55" s="40" t="s">
        <v>99</v>
      </c>
      <c r="F55" s="31" t="e">
        <f>'MS ITS EPL Pricing'!#REF!*1.06</f>
        <v>#REF!</v>
      </c>
    </row>
    <row r="56" spans="1:6" x14ac:dyDescent="0.2">
      <c r="A56" s="25" t="s">
        <v>65</v>
      </c>
      <c r="B56" s="18" t="s">
        <v>66</v>
      </c>
      <c r="C56" s="25" t="s">
        <v>86</v>
      </c>
      <c r="D56" s="19" t="e">
        <f>'MS ITS EPL Pricing'!#REF!*1.06</f>
        <v>#REF!</v>
      </c>
      <c r="E56" s="40" t="s">
        <v>100</v>
      </c>
      <c r="F56" s="31" t="e">
        <f>'MS ITS EPL Pricing'!#REF!*1.06</f>
        <v>#REF!</v>
      </c>
    </row>
    <row r="57" spans="1:6" x14ac:dyDescent="0.2">
      <c r="A57" s="25" t="s">
        <v>67</v>
      </c>
      <c r="B57" s="18" t="s">
        <v>68</v>
      </c>
      <c r="C57" s="25" t="s">
        <v>87</v>
      </c>
      <c r="D57" s="19" t="e">
        <f>'MS ITS EPL Pricing'!#REF!*1.06</f>
        <v>#REF!</v>
      </c>
      <c r="E57" s="40" t="s">
        <v>101</v>
      </c>
      <c r="F57" s="31" t="e">
        <f>'MS ITS EPL Pricing'!#REF!*1.06</f>
        <v>#REF!</v>
      </c>
    </row>
    <row r="58" spans="1:6" x14ac:dyDescent="0.2">
      <c r="A58" s="25" t="s">
        <v>69</v>
      </c>
      <c r="B58" s="18" t="s">
        <v>70</v>
      </c>
      <c r="C58" s="25" t="s">
        <v>88</v>
      </c>
      <c r="D58" s="19" t="e">
        <f>'MS ITS EPL Pricing'!#REF!*1.06</f>
        <v>#REF!</v>
      </c>
      <c r="E58" s="40" t="s">
        <v>102</v>
      </c>
      <c r="F58" s="31" t="e">
        <f>'MS ITS EPL Pricing'!#REF!*1.06</f>
        <v>#REF!</v>
      </c>
    </row>
    <row r="59" spans="1:6" x14ac:dyDescent="0.2">
      <c r="A59" s="25" t="s">
        <v>71</v>
      </c>
      <c r="B59" s="18" t="s">
        <v>72</v>
      </c>
      <c r="C59" s="25" t="s">
        <v>89</v>
      </c>
      <c r="D59" s="19" t="e">
        <f>'MS ITS EPL Pricing'!#REF!*1.06</f>
        <v>#REF!</v>
      </c>
      <c r="E59" s="40" t="s">
        <v>103</v>
      </c>
      <c r="F59" s="31" t="e">
        <f>'MS ITS EPL Pricing'!#REF!*1.06</f>
        <v>#REF!</v>
      </c>
    </row>
    <row r="60" spans="1:6" x14ac:dyDescent="0.2">
      <c r="A60" s="25" t="s">
        <v>73</v>
      </c>
      <c r="B60" s="18" t="s">
        <v>74</v>
      </c>
      <c r="C60" s="25" t="s">
        <v>90</v>
      </c>
      <c r="D60" s="19" t="e">
        <f>'MS ITS EPL Pricing'!#REF!*1.06</f>
        <v>#REF!</v>
      </c>
      <c r="E60" s="40" t="s">
        <v>104</v>
      </c>
      <c r="F60" s="31" t="e">
        <f>'MS ITS EPL Pricing'!#REF!*1.06</f>
        <v>#REF!</v>
      </c>
    </row>
    <row r="61" spans="1:6" x14ac:dyDescent="0.2">
      <c r="A61" s="25" t="s">
        <v>75</v>
      </c>
      <c r="B61" s="18" t="s">
        <v>77</v>
      </c>
      <c r="C61" s="25" t="s">
        <v>91</v>
      </c>
      <c r="D61" s="19" t="e">
        <f>'MS ITS EPL Pricing'!#REF!*1.06</f>
        <v>#REF!</v>
      </c>
      <c r="E61" s="40" t="s">
        <v>105</v>
      </c>
      <c r="F61" s="31" t="e">
        <f>'MS ITS EPL Pricing'!#REF!*1.06</f>
        <v>#REF!</v>
      </c>
    </row>
    <row r="62" spans="1:6" x14ac:dyDescent="0.2">
      <c r="A62" s="25"/>
      <c r="B62" s="18"/>
      <c r="C62" s="25"/>
      <c r="D62" s="19"/>
      <c r="E62" s="40"/>
      <c r="F62" s="31"/>
    </row>
    <row r="63" spans="1:6" x14ac:dyDescent="0.2">
      <c r="A63" s="25"/>
      <c r="B63" s="18"/>
      <c r="C63" s="25"/>
      <c r="D63" s="19"/>
      <c r="E63" s="40"/>
      <c r="F63" s="31"/>
    </row>
    <row r="64" spans="1:6" x14ac:dyDescent="0.2">
      <c r="A64" s="25"/>
      <c r="B64" s="18"/>
      <c r="C64" s="25"/>
      <c r="D64" s="19"/>
      <c r="E64" s="40"/>
      <c r="F64" s="31"/>
    </row>
    <row r="65" spans="1:6" x14ac:dyDescent="0.2">
      <c r="A65" s="25"/>
      <c r="B65" s="18"/>
      <c r="C65" s="25"/>
      <c r="D65" s="19"/>
      <c r="E65" s="40"/>
      <c r="F65" s="31"/>
    </row>
    <row r="66" spans="1:6" x14ac:dyDescent="0.2">
      <c r="A66" s="25"/>
      <c r="B66" s="18"/>
      <c r="C66" s="25"/>
      <c r="D66" s="19"/>
      <c r="E66" s="40"/>
      <c r="F66" s="31"/>
    </row>
    <row r="67" spans="1:6" x14ac:dyDescent="0.2">
      <c r="A67" s="25" t="s">
        <v>76</v>
      </c>
      <c r="B67" s="18" t="s">
        <v>78</v>
      </c>
      <c r="C67" s="25" t="s">
        <v>92</v>
      </c>
      <c r="D67" s="19" t="e">
        <f>'MS ITS EPL Pricing'!#REF!*1.06</f>
        <v>#REF!</v>
      </c>
      <c r="E67" s="40" t="s">
        <v>106</v>
      </c>
      <c r="F67" s="31" t="e">
        <f>'MS ITS EPL Pricing'!#REF!*1.06</f>
        <v>#REF!</v>
      </c>
    </row>
    <row r="68" spans="1:6" x14ac:dyDescent="0.2">
      <c r="A68" s="46" t="s">
        <v>122</v>
      </c>
      <c r="D68" s="3"/>
    </row>
    <row r="69" spans="1:6" ht="15.75" x14ac:dyDescent="0.25">
      <c r="A69" s="10"/>
      <c r="B69" s="11"/>
      <c r="C69" s="12"/>
      <c r="D69" s="15"/>
    </row>
    <row r="70" spans="1:6" x14ac:dyDescent="0.2">
      <c r="A70" s="13" t="s">
        <v>25</v>
      </c>
      <c r="D70" s="3"/>
    </row>
    <row r="71" spans="1:6" x14ac:dyDescent="0.2">
      <c r="A71" t="s">
        <v>26</v>
      </c>
      <c r="D71" s="3"/>
    </row>
    <row r="72" spans="1:6" x14ac:dyDescent="0.2">
      <c r="B72" t="s">
        <v>27</v>
      </c>
      <c r="D72" s="3"/>
    </row>
    <row r="73" spans="1:6" x14ac:dyDescent="0.2">
      <c r="B73" t="s">
        <v>28</v>
      </c>
      <c r="D73" s="3"/>
    </row>
    <row r="74" spans="1:6" x14ac:dyDescent="0.2">
      <c r="B74" t="s">
        <v>29</v>
      </c>
      <c r="D74" s="3"/>
    </row>
    <row r="75" spans="1:6" x14ac:dyDescent="0.2">
      <c r="B75" t="s">
        <v>30</v>
      </c>
      <c r="D75" s="3"/>
    </row>
    <row r="76" spans="1:6" x14ac:dyDescent="0.2">
      <c r="B76" t="s">
        <v>31</v>
      </c>
      <c r="D76" s="3"/>
    </row>
    <row r="77" spans="1:6" x14ac:dyDescent="0.2">
      <c r="B77" t="s">
        <v>32</v>
      </c>
      <c r="D77" s="3"/>
    </row>
  </sheetData>
  <phoneticPr fontId="5" type="noConversion"/>
  <printOptions horizontalCentered="1" verticalCentered="1"/>
  <pageMargins left="0.33" right="0.39" top="0.93" bottom="0.38" header="0.28999999999999998" footer="0.27"/>
  <pageSetup scale="63" orientation="landscape" r:id="rId1"/>
  <headerFooter alignWithMargins="0">
    <oddHeader xml:space="preserve">&amp;C&amp;"Arial,Bold"&amp;14ExaGrid IT Hardware EPL 3760 Pricelist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MS ITS EPL Pricing</vt:lpstr>
      <vt:lpstr>NYS Pricing Renewals</vt:lpstr>
      <vt:lpstr>'MS ITS EPL Pricing'!Print_Area</vt:lpstr>
      <vt:lpstr>'NYS Pricing Renewals'!Print_Area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Munno</dc:creator>
  <cp:lastModifiedBy>Henry Tabur</cp:lastModifiedBy>
  <cp:lastPrinted>2021-01-08T15:14:49Z</cp:lastPrinted>
  <dcterms:created xsi:type="dcterms:W3CDTF">2010-03-24T21:31:49Z</dcterms:created>
  <dcterms:modified xsi:type="dcterms:W3CDTF">2024-04-22T16:48:10Z</dcterms:modified>
</cp:coreProperties>
</file>